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gotówka" sheetId="5" r:id="rId5"/>
    <sheet name="pojazdy" sheetId="6" r:id="rId6"/>
    <sheet name="szkody" sheetId="7" r:id="rId7"/>
    <sheet name="maszyny" sheetId="8" r:id="rId8"/>
    <sheet name="lokalizacje" sheetId="9" r:id="rId9"/>
    <sheet name="NNW OSP" sheetId="10" r:id="rId10"/>
  </sheets>
  <definedNames>
    <definedName name="_xlnm.Print_Area" localSheetId="1">'budynki'!$A$1:$AB$91</definedName>
    <definedName name="_xlnm.Print_Area" localSheetId="2">'elektronika '!$A$1:$D$120</definedName>
    <definedName name="_xlnm.Print_Area" localSheetId="5">'pojazdy'!$A$1:$AA$20</definedName>
    <definedName name="Excel_BuiltIn__FilterDatabase_3">'elektronika '!$A$4:$IM$4</definedName>
  </definedNames>
  <calcPr fullCalcOnLoad="1"/>
</workbook>
</file>

<file path=xl/sharedStrings.xml><?xml version="1.0" encoding="utf-8"?>
<sst xmlns="http://schemas.openxmlformats.org/spreadsheetml/2006/main" count="2349" uniqueCount="630">
  <si>
    <t>Tabela nr 1 - Informacje ogólne do oceny ryzyka w Gminie Waganiec</t>
  </si>
  <si>
    <t>Lp.</t>
  </si>
  <si>
    <t>Nazwa jednostki</t>
  </si>
  <si>
    <t>Adres</t>
  </si>
  <si>
    <t>NIP</t>
  </si>
  <si>
    <t>REGON</t>
  </si>
  <si>
    <t>PKD</t>
  </si>
  <si>
    <t>Rodzaj prowadzonej działalności (opisowo)</t>
  </si>
  <si>
    <t>Liczba pracowników</t>
  </si>
  <si>
    <t>Liczba uczniów/ wychowanków/ pensjonariuszy</t>
  </si>
  <si>
    <t>Elementy mające wpływ na ocenę ryzyka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</si>
  <si>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</si>
  <si>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</si>
  <si>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t>Wysokość rocznego budżetu</t>
  </si>
  <si>
    <t>Planowane imprezy w ciągu roku (nie biletowane i nie podlegające ubezpieczeniu obowiązkowemu OC)</t>
  </si>
  <si>
    <t>Urząd Gminy</t>
  </si>
  <si>
    <t>ul. Dworcowa 11
87-731 Waganiec</t>
  </si>
  <si>
    <t>891-12-90-314</t>
  </si>
  <si>
    <t>8411Z</t>
  </si>
  <si>
    <t>kierowanie podstawowymi rodzajami działalności publicznej</t>
  </si>
  <si>
    <t>place zabaw</t>
  </si>
  <si>
    <t>NIE</t>
  </si>
  <si>
    <t>Gminna Biblioteka Publiczna</t>
  </si>
  <si>
    <t>ul. Dworcowa 9
87-731 Waganiec</t>
  </si>
  <si>
    <t>891-15-44-772</t>
  </si>
  <si>
    <t xml:space="preserve"> 911362979</t>
  </si>
  <si>
    <t xml:space="preserve"> 9101A</t>
  </si>
  <si>
    <t>działalność bibliotek</t>
  </si>
  <si>
    <t>-</t>
  </si>
  <si>
    <t>Gminny Ośrodek Pomocy Społecznej</t>
  </si>
  <si>
    <t>ul. Dworcowa 7
87-731 Waganiec</t>
  </si>
  <si>
    <t>891-14-11-864</t>
  </si>
  <si>
    <t>340580563</t>
  </si>
  <si>
    <t>8899Z</t>
  </si>
  <si>
    <t>pozostała pomoc społeczna bez zakwaterowania, gdzie indziej niesklasyfikowana</t>
  </si>
  <si>
    <t>Zespół Obsługi Szkół</t>
  </si>
  <si>
    <t>ul. Dworcowa 11 
87-731 Waganiec</t>
  </si>
  <si>
    <t>340386950</t>
  </si>
  <si>
    <t>7412Z</t>
  </si>
  <si>
    <t xml:space="preserve"> działalność rachunkowo-księgowa</t>
  </si>
  <si>
    <t>Szkoła Podstawowa w Niszczewach</t>
  </si>
  <si>
    <t>Niszczewy 2 
87-731 Waganiec</t>
  </si>
  <si>
    <t>891-13-85-606</t>
  </si>
  <si>
    <t>001134872</t>
  </si>
  <si>
    <t>8010A</t>
  </si>
  <si>
    <t>oświatowo-wychowawcza</t>
  </si>
  <si>
    <t>plac zabaw, szatnia, przedszkole w budynku szkoły</t>
  </si>
  <si>
    <t>Zespół Szkół w Brudnowie</t>
  </si>
  <si>
    <t>Brudnowo 25
87-731 Waganiec</t>
  </si>
  <si>
    <t>891-13-85-581</t>
  </si>
  <si>
    <t>7022Z</t>
  </si>
  <si>
    <t>plac zabaw, szatnia, stołówka, boisko sportowe</t>
  </si>
  <si>
    <t>Zespół Szkół w Zbrachlinie</t>
  </si>
  <si>
    <t>Zbrachlin 16 
87-731 Waganiec</t>
  </si>
  <si>
    <t>891-13-85-552</t>
  </si>
  <si>
    <t>001134850</t>
  </si>
  <si>
    <t>8520Z</t>
  </si>
  <si>
    <t>szatnia, stołówka, kuchnia</t>
  </si>
  <si>
    <t>Tabela nr 2 - Wykaz budynków i budowli w Gminie Waganiec</t>
  </si>
  <si>
    <t>Wykaz budynków i budowli- str. 1</t>
  </si>
  <si>
    <t>Wykaz budynków i budowli - str. 2</t>
  </si>
  <si>
    <t>lp.</t>
  </si>
  <si>
    <t xml:space="preserve">nazwa budynku/budowli </t>
  </si>
  <si>
    <t xml:space="preserve">przeznaczenie budynku/budowli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</si>
  <si>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</si>
  <si>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</si>
  <si>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</si>
  <si>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</si>
  <si>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 xml:space="preserve">wartość </t>
  </si>
  <si>
    <t>rodzaj wartości</t>
  </si>
  <si>
    <t>zabezpieczenia
(znane zabiezpieczenia przeciwpożarowe i przeciwkradzieżowe)                                      
(2)</t>
  </si>
  <si>
    <t>lokalizacja
(adres)</t>
  </si>
  <si>
    <t>Rodzaj materiałów budowlanych, z jakich wykonano budynek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</si>
  <si>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</si>
  <si>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</si>
  <si>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 xml:space="preserve">opis stanu technicznego budynku wg poniższych elementów budynku </t>
  </si>
  <si>
    <t>powierzchnia zabudowy 
(w m²)**</t>
  </si>
  <si>
    <t>powierzchnia użytkowa 
(w m²)**</t>
  </si>
  <si>
    <t>kubatura 
(w m³)***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</si>
  <si>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</si>
  <si>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</si>
  <si>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</si>
  <si>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</si>
  <si>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</si>
  <si>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</si>
  <si>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</si>
  <si>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</si>
  <si>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</si>
  <si>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</si>
  <si>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</si>
  <si>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</si>
  <si>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</si>
  <si>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Świetlica</t>
  </si>
  <si>
    <t>komunalny</t>
  </si>
  <si>
    <t>tak</t>
  </si>
  <si>
    <t>nie</t>
  </si>
  <si>
    <t>odtworzeniowa</t>
  </si>
  <si>
    <t>gaśnica</t>
  </si>
  <si>
    <t>Niszczewy</t>
  </si>
  <si>
    <t>Gazobeton</t>
  </si>
  <si>
    <t>żelbeton</t>
  </si>
  <si>
    <t>stropodach, papa</t>
  </si>
  <si>
    <t>dostateczny</t>
  </si>
  <si>
    <t xml:space="preserve">nie dotyczy </t>
  </si>
  <si>
    <t>248</t>
  </si>
  <si>
    <t>Budynek mieszkalny</t>
  </si>
  <si>
    <t>mieszkalne</t>
  </si>
  <si>
    <t>Kaźmierzyn</t>
  </si>
  <si>
    <t>cegła ceramiczna</t>
  </si>
  <si>
    <t>krokwiowy, drewniany-blachodachówka</t>
  </si>
  <si>
    <t>dobry</t>
  </si>
  <si>
    <t xml:space="preserve">dostaeczny </t>
  </si>
  <si>
    <t xml:space="preserve">dobry </t>
  </si>
  <si>
    <t>192,24</t>
  </si>
  <si>
    <t>TAK</t>
  </si>
  <si>
    <t>Budynek administracyjny UG</t>
  </si>
  <si>
    <t>biurowe</t>
  </si>
  <si>
    <t>gaśnica,monitoring</t>
  </si>
  <si>
    <t>Waganiec</t>
  </si>
  <si>
    <t>gazobeton, cegła</t>
  </si>
  <si>
    <t>bardzo dobry</t>
  </si>
  <si>
    <t>628</t>
  </si>
  <si>
    <t>Remiza OSP</t>
  </si>
  <si>
    <t>remiza</t>
  </si>
  <si>
    <t>Zbrachlin</t>
  </si>
  <si>
    <t>wielospadowy, eternit</t>
  </si>
  <si>
    <t>268,40</t>
  </si>
  <si>
    <t>Włoszyca</t>
  </si>
  <si>
    <t>cegła</t>
  </si>
  <si>
    <t>drewniany kryty papa</t>
  </si>
  <si>
    <t>zły</t>
  </si>
  <si>
    <t>192,20</t>
  </si>
  <si>
    <t>Sierzchowo</t>
  </si>
  <si>
    <t>suporeks</t>
  </si>
  <si>
    <t>stropodach</t>
  </si>
  <si>
    <t xml:space="preserve">bardzo dobry </t>
  </si>
  <si>
    <t>178</t>
  </si>
  <si>
    <t>Pawilon handlowy (po barze)</t>
  </si>
  <si>
    <t>usługowo-handlowe</t>
  </si>
  <si>
    <t>gazobeton, cegła dziurawka</t>
  </si>
  <si>
    <t>300</t>
  </si>
  <si>
    <t>Budynek gospodarczy UG</t>
  </si>
  <si>
    <t>gospodarcze</t>
  </si>
  <si>
    <t>księgowa brutto</t>
  </si>
  <si>
    <t>beton</t>
  </si>
  <si>
    <t>budynek mieszkalny</t>
  </si>
  <si>
    <t>gazobeton, cegła ceramiczna</t>
  </si>
  <si>
    <t>283,70</t>
  </si>
  <si>
    <t>suporeks, cegła dziurawka</t>
  </si>
  <si>
    <t>dwuspadowy, drewniany, dachówka</t>
  </si>
  <si>
    <t>185,00</t>
  </si>
  <si>
    <t>Budynek gospodarczy</t>
  </si>
  <si>
    <t>cegła, pustak</t>
  </si>
  <si>
    <t>eternit</t>
  </si>
  <si>
    <t>nie dotyczy</t>
  </si>
  <si>
    <t>145,00</t>
  </si>
  <si>
    <t>Budynek po Szkołe Podstawowej</t>
  </si>
  <si>
    <t xml:space="preserve">     1956/65</t>
  </si>
  <si>
    <t>Wólne</t>
  </si>
  <si>
    <t>suporeks, cegła</t>
  </si>
  <si>
    <t>dwuspadowy drewniany, papa</t>
  </si>
  <si>
    <t>300,00</t>
  </si>
  <si>
    <t>pawilon handlowy (sklep)</t>
  </si>
  <si>
    <t>handlowe</t>
  </si>
  <si>
    <t>gazobeton</t>
  </si>
  <si>
    <t>stopodach, papa</t>
  </si>
  <si>
    <t>71,68</t>
  </si>
  <si>
    <t>Pawilon handlowy (apteka)</t>
  </si>
  <si>
    <t>57,60</t>
  </si>
  <si>
    <t>Budynek mieszkalno-socjalny</t>
  </si>
  <si>
    <t>mieszkano - socjalne</t>
  </si>
  <si>
    <t>Ariany</t>
  </si>
  <si>
    <t>blok ścienny kanałowy</t>
  </si>
  <si>
    <t>plyta- żelbeton</t>
  </si>
  <si>
    <t>990,42</t>
  </si>
  <si>
    <t>Jeden lokal mieszkalny w budynku nr 13</t>
  </si>
  <si>
    <t>płyty betonowe</t>
  </si>
  <si>
    <t>20,12</t>
  </si>
  <si>
    <t>Dwa lokale mieszkalne w budynku nr 9</t>
  </si>
  <si>
    <t>89,67</t>
  </si>
  <si>
    <t>Dwa lokale mieszkalne nr 14</t>
  </si>
  <si>
    <t>60,20</t>
  </si>
  <si>
    <t xml:space="preserve">Budynek kotłowni węglowej </t>
  </si>
  <si>
    <t>konstrukcja stalowa, pustak</t>
  </si>
  <si>
    <t>beton, blacha</t>
  </si>
  <si>
    <t>stopodach, jednospadowy-blacha</t>
  </si>
  <si>
    <t>207,36</t>
  </si>
  <si>
    <t>linia oświetleniowa</t>
  </si>
  <si>
    <t>Nowy Zbrachlin</t>
  </si>
  <si>
    <t>słupy betonowe</t>
  </si>
  <si>
    <t>1000 mb</t>
  </si>
  <si>
    <t>Stary Zbrachlin</t>
  </si>
  <si>
    <t>250 mb</t>
  </si>
  <si>
    <t>budynek po SP Sierzchowo</t>
  </si>
  <si>
    <t>750</t>
  </si>
  <si>
    <t>plac zabaw</t>
  </si>
  <si>
    <t>urządzenia, ogrodzenie(metalowe)</t>
  </si>
  <si>
    <t>garaż</t>
  </si>
  <si>
    <t>Wojtówka</t>
  </si>
  <si>
    <t>dach dwuspadowy,blacha trapezowa</t>
  </si>
  <si>
    <t>budynek GOPS</t>
  </si>
  <si>
    <t>administacyjno- biurowe</t>
  </si>
  <si>
    <t>Budynek zaplecza socjalnego</t>
  </si>
  <si>
    <t>sportowo-rekreacyjny</t>
  </si>
  <si>
    <t>bloczki betonowe, ocieplane styropianem, tynki akrylowe</t>
  </si>
  <si>
    <t>parter - gęstożebrowy</t>
  </si>
  <si>
    <t>stropodach - dźwigary stalowe oparte na markach stalowych zabetonowanych w wieńcu</t>
  </si>
  <si>
    <t>zadaszone trubuny</t>
  </si>
  <si>
    <t>ogrodzenie boiska sportowego</t>
  </si>
  <si>
    <t>linia oświetleniowa (lampy LED - 2 szt.)</t>
  </si>
  <si>
    <t>Wiktoryn</t>
  </si>
  <si>
    <t>linia oświetleniowa (lampy LED - 3 szt.)</t>
  </si>
  <si>
    <t>Michalin</t>
  </si>
  <si>
    <t>linia oświetleniowa (lampy LED - 1 szt.)</t>
  </si>
  <si>
    <t xml:space="preserve">zbiornik wodny ze ścieszką przyrodniczo - rehabilitacyjną: - pomost drewniany na palach z balustradami (32090,00 zł) 132 m2 o długości 88 mb; grobla (51278,00 zł) 691 m2; place o nawierzchni drewnianej (2763,00zł) 56 m2; elementy małej architektury (60958,00 zł) - tablece informacyjne -8 szt., tablice edukacyjne - 5 szt., plac zabaw z mostem wiszącym - 1 szt., trejasz o wysokości 3 m i długosci 52 m - 1 szt., wiata rekreacyjna - 1 szt., ogrodzenie z drewna - 60 mb, remiza dla ptaków - 1 szt., furtki drewniane - 2 szt., ławki - 12 szt., kosze - 12 sz., belki - 3 szt.      </t>
  </si>
  <si>
    <t>rekreacyjny</t>
  </si>
  <si>
    <t>Plebanka</t>
  </si>
  <si>
    <t>gazobeton, cegła, płyty betonowe</t>
  </si>
  <si>
    <t>papa. Dach konstrukcji drewnianej - blacha trapezowa</t>
  </si>
  <si>
    <t>siłownia zewnętrzna (biegacz, orbitek klasyczny, wioślarz, zestaw wyciskanie/ ściąganie na pylonie, zestaw drabinka/ drążki na pylonie, talia/ stepper)</t>
  </si>
  <si>
    <t>siłownia zewnętrzna</t>
  </si>
  <si>
    <t>Waganiec, ul. Przechodnia</t>
  </si>
  <si>
    <t>plac zabaw (karuzela z 4 siedzeniami, bujak sprężynowy, regulamin placy zabaw, huśtawka podwójna, zestaw standardowy)</t>
  </si>
  <si>
    <t>Waganiec, ul. Wspólna</t>
  </si>
  <si>
    <t xml:space="preserve">budynek mieszkalny </t>
  </si>
  <si>
    <t>Plebanka, ul. Słoneczna 12</t>
  </si>
  <si>
    <t>drewniany</t>
  </si>
  <si>
    <t>drewniana pokryta eternitem falistym</t>
  </si>
  <si>
    <t xml:space="preserve">dostateczny </t>
  </si>
  <si>
    <t>2 (parter i poddasze użytkowe)</t>
  </si>
  <si>
    <t>Razem wartość księgowa brutto:</t>
  </si>
  <si>
    <t>Razem wartość odtworzeniowa:</t>
  </si>
  <si>
    <t>ŁĄCZNA WARTOŚĆ:</t>
  </si>
  <si>
    <t>Oczyszczalnia Ścieków</t>
  </si>
  <si>
    <t>budynek socjalno-techniczny</t>
  </si>
  <si>
    <t>monitoring, gaśnice</t>
  </si>
  <si>
    <t>Wójtówka</t>
  </si>
  <si>
    <t>żelbetonowy</t>
  </si>
  <si>
    <t>stropodach, konstrukcja żelbeton i styropapa</t>
  </si>
  <si>
    <t>Przepompownia P7</t>
  </si>
  <si>
    <t>Przepompownia (SHRO)</t>
  </si>
  <si>
    <t>Oczyszczalnia ścieków</t>
  </si>
  <si>
    <t xml:space="preserve">żelbetonowy </t>
  </si>
  <si>
    <t>Stacja krat sepatarora pisków</t>
  </si>
  <si>
    <t>Stacja odwadn. I higien. Osadu</t>
  </si>
  <si>
    <t>Przepompownia przydomowa PP-2</t>
  </si>
  <si>
    <t>Przepompownia przydomowa PP-3</t>
  </si>
  <si>
    <t>Przepompownia sieciowa P-1</t>
  </si>
  <si>
    <t>Przepompownia sieciowa P-4</t>
  </si>
  <si>
    <t>Przepompownia sieciowa P-5</t>
  </si>
  <si>
    <t>Przepompownia sieciowa P-6</t>
  </si>
  <si>
    <t>Przepompownia sieciowa P-7</t>
  </si>
  <si>
    <t>Przepompownia przydomowa PP-1</t>
  </si>
  <si>
    <t>Przepompownia P2</t>
  </si>
  <si>
    <t>Przepompownia P3</t>
  </si>
  <si>
    <t>RAZEM</t>
  </si>
  <si>
    <t>Stacja Uzdatniania Wody</t>
  </si>
  <si>
    <t>Budynek Stacji Uzdatniania wody</t>
  </si>
  <si>
    <t>1995</t>
  </si>
  <si>
    <t>monitoring gaśnice</t>
  </si>
  <si>
    <t>Stary Zbrachin</t>
  </si>
  <si>
    <t>cegła czerwona</t>
  </si>
  <si>
    <t>płyta "żerań"</t>
  </si>
  <si>
    <t>383</t>
  </si>
  <si>
    <t>Zbiorniki retencyjne</t>
  </si>
  <si>
    <t>ogrodzenie metalowe, gaśnice</t>
  </si>
  <si>
    <t>kub.150m3/x2</t>
  </si>
  <si>
    <t>zbiornik wody popłucznej</t>
  </si>
  <si>
    <t>kub.69m3</t>
  </si>
  <si>
    <t>Budynek Szkoły Podstawowej</t>
  </si>
  <si>
    <t>działalność oświatowa</t>
  </si>
  <si>
    <t>gaśnice, monitoring z agencji ochrony</t>
  </si>
  <si>
    <t>stropodach,eternit bezazbestowy</t>
  </si>
  <si>
    <t>50 m od stawu</t>
  </si>
  <si>
    <t>brak</t>
  </si>
  <si>
    <t>Budynek Przedszkola</t>
  </si>
  <si>
    <t>gaśnice</t>
  </si>
  <si>
    <t>drweniana,bitumiczne</t>
  </si>
  <si>
    <t xml:space="preserve">Budynek Zespołu Szkół </t>
  </si>
  <si>
    <t>gaśnice, monitoring</t>
  </si>
  <si>
    <t>Brudnowo</t>
  </si>
  <si>
    <t>cegła dziurawka</t>
  </si>
  <si>
    <t>żelbetonowe</t>
  </si>
  <si>
    <t>stropodach-bitumiczne</t>
  </si>
  <si>
    <t>nie przeprowadzono</t>
  </si>
  <si>
    <t>dobra</t>
  </si>
  <si>
    <t>1425</t>
  </si>
  <si>
    <t>Budynek kl. I-III</t>
  </si>
  <si>
    <t>drewno i płyty regipsowe</t>
  </si>
  <si>
    <t>nie przepriowadzono</t>
  </si>
  <si>
    <t>do remontu</t>
  </si>
  <si>
    <t>bardzo dobra</t>
  </si>
  <si>
    <t>130</t>
  </si>
  <si>
    <t>Stodoła drewniana</t>
  </si>
  <si>
    <t>drewniane</t>
  </si>
  <si>
    <t>drewniany,eternit</t>
  </si>
  <si>
    <t>dostateczna</t>
  </si>
  <si>
    <t>136</t>
  </si>
  <si>
    <t>boisko sportowe</t>
  </si>
  <si>
    <t>boisko do koszykówki o nawierzchni poliuretanowej typu natrysk (25x13m)</t>
  </si>
  <si>
    <t>ogrodzenie placu zabaw</t>
  </si>
  <si>
    <t>Budynek Zespołu Szkół</t>
  </si>
  <si>
    <t>monitoring z agencji ochrony,gaśnice</t>
  </si>
  <si>
    <t xml:space="preserve">betonowe </t>
  </si>
  <si>
    <t>konst.drewniana, eternit</t>
  </si>
  <si>
    <t>300 m od stawu</t>
  </si>
  <si>
    <t>zły (do remontu)</t>
  </si>
  <si>
    <t>Przedszkole</t>
  </si>
  <si>
    <t>gaśnice, ochrona przeciwpożarowa budynku spełnia wymogo odporności ogniowej</t>
  </si>
  <si>
    <t>gazbeton, izolacja zewn. - płyty styropianowe</t>
  </si>
  <si>
    <t>konstr. drewniana, blacha tłoczona trapezowa, blacha dachówkopodobna</t>
  </si>
  <si>
    <t>SUMA OGÓŁEM (księgowa brutto):</t>
  </si>
  <si>
    <t>SUMA OGÓŁEM (odtworzeniowa):</t>
  </si>
  <si>
    <t>ŁĄCZNIE (księgowa brutto + odtworzeniowa)</t>
  </si>
  <si>
    <t>Tabela nr 3 - Wykaz sprzętu elektronicznego w Gminie Waganiec</t>
  </si>
  <si>
    <r>
      <t xml:space="preserve">Wykaz sprzętu elektronicznego </t>
    </r>
    <r>
      <rPr>
        <b/>
        <i/>
        <u val="single"/>
        <sz val="9"/>
        <rFont val="Arial"/>
        <family val="2"/>
      </rPr>
      <t>stacjonarnego</t>
    </r>
  </si>
  <si>
    <t xml:space="preserve">Nazwa  </t>
  </si>
  <si>
    <t>Rok produkcji</t>
  </si>
  <si>
    <t>Wartość księgowa brutto</t>
  </si>
  <si>
    <t>Drukarka laserowa Lexmark E260d</t>
  </si>
  <si>
    <t>Skaner Mustek SkanExp</t>
  </si>
  <si>
    <t>Urządzenie wielofunkcyjne Canon</t>
  </si>
  <si>
    <t>Drukarka HP LaserJet P2055d</t>
  </si>
  <si>
    <t>Drukarka laserowa Lexmark E360d</t>
  </si>
  <si>
    <t>Drukarka SAMSUNG ML1640</t>
  </si>
  <si>
    <t>Zestaw komputerowy</t>
  </si>
  <si>
    <t>Monitor Benq 21,5''</t>
  </si>
  <si>
    <t>Urządzenie wielofunkcyjne SCX4300</t>
  </si>
  <si>
    <t>Serwer HP ML330T06</t>
  </si>
  <si>
    <t>Komputer Lenovo Think Centra M58 p1a</t>
  </si>
  <si>
    <t>Drukarka Xerox (4 szt.)</t>
  </si>
  <si>
    <t>Zestaw komputerowy (8 szt.)</t>
  </si>
  <si>
    <t>Urządzenie wielofunkcyjne Xerox</t>
  </si>
  <si>
    <t>Router (4 szt.)</t>
  </si>
  <si>
    <t>Skaner Epson</t>
  </si>
  <si>
    <t>Monitor Acer</t>
  </si>
  <si>
    <t>Drukarka HP laser Jet P1102</t>
  </si>
  <si>
    <t>Monitor BENQ LCD 18,5''</t>
  </si>
  <si>
    <t>Monitor Hyundai 22''</t>
  </si>
  <si>
    <t>Monitor AOC 18,5"</t>
  </si>
  <si>
    <t>Komputer Fujitsu Esprimo P1510</t>
  </si>
  <si>
    <t>Zestaw komputerowy AMD</t>
  </si>
  <si>
    <t>Zestaw komputerowy Intel</t>
  </si>
  <si>
    <t>Monitor AOC/LDC 8,5"</t>
  </si>
  <si>
    <t>Monitor AOC 18,5 "</t>
  </si>
  <si>
    <t>Monitor BENQ LCD 18.5''</t>
  </si>
  <si>
    <t>Drukarka HP P1102</t>
  </si>
  <si>
    <t>Zestaw komputerowy ICOM</t>
  </si>
  <si>
    <t>Drukarka Kyocera FS-1120D</t>
  </si>
  <si>
    <t>Tablica interaktywna wraz z oprogramowaniem (SB680) + zawieszenie ścienne - 3 szt.</t>
  </si>
  <si>
    <t>Szkoła Podstawowa w Brudnowie</t>
  </si>
  <si>
    <t>Drukarka HP laserowa</t>
  </si>
  <si>
    <t>Tablica interaktywna wraz z oprogramowaniem (SB680) + zawieszenie ścienne -  3 szt.</t>
  </si>
  <si>
    <t>Zestaw komputerowy ABC d906</t>
  </si>
  <si>
    <t>Kserokopiarka cyfrowa WORKCENTER XEROX</t>
  </si>
  <si>
    <t>Urządzenie wielofunkcyjne HP</t>
  </si>
  <si>
    <t>Monitor LCD 19"</t>
  </si>
  <si>
    <t>Tablica interaktywna Qomo QWB200-PS</t>
  </si>
  <si>
    <t>Zestaw komputerowy FM2</t>
  </si>
  <si>
    <r>
      <t xml:space="preserve">Wykaz sprzętu elektronicznego </t>
    </r>
    <r>
      <rPr>
        <b/>
        <i/>
        <u val="single"/>
        <sz val="9"/>
        <rFont val="Arial"/>
        <family val="2"/>
      </rPr>
      <t>przenośnego</t>
    </r>
    <r>
      <rPr>
        <b/>
        <i/>
        <sz val="9"/>
        <rFont val="Arial"/>
        <family val="2"/>
      </rPr>
      <t xml:space="preserve"> </t>
    </r>
  </si>
  <si>
    <t>Laptop DELL Black1015</t>
  </si>
  <si>
    <t xml:space="preserve">Notebook </t>
  </si>
  <si>
    <t>Notebook  Toshiba</t>
  </si>
  <si>
    <t>Notebook Asus</t>
  </si>
  <si>
    <t>Notebook Acer</t>
  </si>
  <si>
    <t>Cyfrowy aparat fotograficzny BENQ E1220</t>
  </si>
  <si>
    <t>Notebook HP 4520s Bordeaux i3-330M/15,6</t>
  </si>
  <si>
    <t>Notebook LENOVOBlack Idea Pad G530</t>
  </si>
  <si>
    <t>Projektor multimedialny BENQ MP 514</t>
  </si>
  <si>
    <t>Projektor wraz z ekranem</t>
  </si>
  <si>
    <t xml:space="preserve">Notebook (Asus B53F) </t>
  </si>
  <si>
    <t>Projektor (Hitachi ED-A101) - 3 szt.</t>
  </si>
  <si>
    <t>Wizualizer (QOMO QD3100) - 3 szt.</t>
  </si>
  <si>
    <t>Notebook LENOVOBlack Idea Pad 6530</t>
  </si>
  <si>
    <t>Notebook Asus 12"</t>
  </si>
  <si>
    <t>Notebook (Asus B53F) - 3 szt.</t>
  </si>
  <si>
    <t>Wizualizer (QOMO QD3100)</t>
  </si>
  <si>
    <t>Wizualizer (QOMO QD 3100)</t>
  </si>
  <si>
    <t>Wizualizer WZ3</t>
  </si>
  <si>
    <t>Projektor Benq MS510</t>
  </si>
  <si>
    <t>Notebook Samsung+drukarka</t>
  </si>
  <si>
    <t>Laptop ASUS</t>
  </si>
  <si>
    <t>Oprogramowanie (ogólna wartość)</t>
  </si>
  <si>
    <t>Razem sprzęt stacjonarny</t>
  </si>
  <si>
    <t>Razem sprzęt przenośny</t>
  </si>
  <si>
    <t>Oprogramowanie</t>
  </si>
  <si>
    <t>Tabela nr 4 - Informacja o majątku trwałym w Gminie Waganiec</t>
  </si>
  <si>
    <t>GRUPY ŚRODKÓW TRWAŁYCH I INNYCH</t>
  </si>
  <si>
    <t>Wartość księgowa brutto (łączna wartość wszystkich środków ewidencjonowanych w poszczególnej grupie księgowej)</t>
  </si>
  <si>
    <t>Gminny Osrodek Pomocy Społecznej</t>
  </si>
  <si>
    <t>Grupa III</t>
  </si>
  <si>
    <r>
      <t xml:space="preserve">Grupa IV  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</si>
  <si>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</si>
  <si>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9"/>
        <rFont val="Arial"/>
        <family val="2"/>
      </rPr>
      <t xml:space="preserve"> (bez sprzętów elektronicznych wykazanych w tabeli nr 2)</t>
    </r>
  </si>
  <si>
    <r>
      <t xml:space="preserve">Grupa VII   </t>
    </r>
    <r>
      <rPr>
        <b/>
        <sz val="9"/>
        <rFont val="Arial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</si>
  <si>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</si>
  <si>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9"/>
        <rFont val="Arial"/>
        <family val="2"/>
      </rPr>
      <t xml:space="preserve"> (bez sprzętów elektronicznych wykazanych w tabeli nr 2)</t>
    </r>
  </si>
  <si>
    <t>grupa 014 (zbiory biblioteczne)</t>
  </si>
  <si>
    <t>Razem</t>
  </si>
  <si>
    <t>ŁĄCZNIE</t>
  </si>
  <si>
    <t>środki obrotowe (zapasy)</t>
  </si>
  <si>
    <t>cena zakupu/wytworzenia</t>
  </si>
  <si>
    <t>maksymalny dzienny stan przewidywany w okresie ubezpieczenia</t>
  </si>
  <si>
    <t>Tabela nr 5 - Wykaz gotówki</t>
  </si>
  <si>
    <t>Wykaz punktów kasowych z podaniem wysokości pogotowia kasowego oraz maksymalnej ilości gotówki w kasie. Ponadto proszę opisać zabezpieczenia kasy i podać czy znajduje się w niej sejf, kasa pancerna czy kaseta na pieniądze</t>
  </si>
  <si>
    <t xml:space="preserve">Transport gotówki </t>
  </si>
  <si>
    <t>Punkt kasowy</t>
  </si>
  <si>
    <t>Maksymalny stan wartości pieniężnych przechowywanych w godzinach pracy</t>
  </si>
  <si>
    <t>Maksymalny stan wartości pieniężnych przechowywanych poza godzinami pracy</t>
  </si>
  <si>
    <t>Gotówka przechowywana w:   
1. kasetce metalowej,   
2. kasie pancernej lub sejfie: przymocowanych do podłoża/nie przymocowanych</t>
  </si>
  <si>
    <t>Zabezpieczenia przeciwkradzieżowe i przeciwrabunkowe</t>
  </si>
  <si>
    <t>Maksymalna wartość przewożonej gotówki</t>
  </si>
  <si>
    <t>Częstotliwość przewożenia</t>
  </si>
  <si>
    <t>Zakres terytorialny</t>
  </si>
  <si>
    <t>Rodzaj transportu (pieszo, samochodem - jakim)</t>
  </si>
  <si>
    <t>1 i 2</t>
  </si>
  <si>
    <t>kraty w oknach, rolety zewnętrzne w drzwiach i okienku</t>
  </si>
  <si>
    <t>2 x w tygodniu</t>
  </si>
  <si>
    <t>pieszo lub samochód Volkswagen</t>
  </si>
  <si>
    <t xml:space="preserve">Kasa w Urzędzie Gminy w Wagańcu </t>
  </si>
  <si>
    <t>w kasie pancernej</t>
  </si>
  <si>
    <t>szyby antywłamaniowe, alarm, kamera</t>
  </si>
  <si>
    <t>2 x w miesiącu</t>
  </si>
  <si>
    <t>pieszo lub samochodem osobowym</t>
  </si>
  <si>
    <t>1-2 razy w miesiącu</t>
  </si>
  <si>
    <t>Tabela nr 6 - Wykaz pojazdów w Gminie Waganiec</t>
  </si>
  <si>
    <t>Marka</t>
  </si>
  <si>
    <t>Typ, model</t>
  </si>
  <si>
    <t>Nr podw./ nadw.</t>
  </si>
  <si>
    <t>Nr rej.</t>
  </si>
  <si>
    <t>Rodzaj         (osobowy/ ciężarowy/ specjalny)</t>
  </si>
  <si>
    <t>Wyposażenie pojazdu specjalnego</t>
  </si>
  <si>
    <t>Pojemność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</si>
  <si>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</si>
  <si>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</si>
  <si>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</si>
  <si>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</si>
  <si>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</si>
  <si>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</si>
  <si>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</si>
  <si>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</si>
  <si>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Suma ubezpieczenia (wartość pojazdu z VAT)</t>
  </si>
  <si>
    <t>Wyposażenie dodatkowe</t>
  </si>
  <si>
    <t>Okres ubezpieczenia OC i NW</t>
  </si>
  <si>
    <t>Okres ubezpieczenia AC i KR</t>
  </si>
  <si>
    <r>
      <t>Zielona Karta</t>
    </r>
    <r>
      <rPr>
        <sz val="9"/>
        <rFont val="Arial"/>
        <family val="2"/>
      </rPr>
      <t xml:space="preserve"> (kraj)</t>
    </r>
  </si>
  <si>
    <t>rodzaj</t>
  </si>
  <si>
    <t>wartość</t>
  </si>
  <si>
    <t>Od</t>
  </si>
  <si>
    <t>Do</t>
  </si>
  <si>
    <t>STAR</t>
  </si>
  <si>
    <t>003</t>
  </si>
  <si>
    <t>CAL S274</t>
  </si>
  <si>
    <t>Samochód specj. pożarniczy</t>
  </si>
  <si>
    <t>01.01.2014</t>
  </si>
  <si>
    <t>31.12.2014</t>
  </si>
  <si>
    <t>244-005</t>
  </si>
  <si>
    <t>PZ44/1108209</t>
  </si>
  <si>
    <t>CAL X265</t>
  </si>
  <si>
    <t>samochód ciężararowy pożarniczy</t>
  </si>
  <si>
    <t>URSUS</t>
  </si>
  <si>
    <t>C-360</t>
  </si>
  <si>
    <t>WKL 2045</t>
  </si>
  <si>
    <t>ciągnik rolniczy</t>
  </si>
  <si>
    <t>AUTOSAN</t>
  </si>
  <si>
    <t>D-47A</t>
  </si>
  <si>
    <t>CAL F935</t>
  </si>
  <si>
    <t>przyczepa ciężarowa</t>
  </si>
  <si>
    <t>x</t>
  </si>
  <si>
    <t>DAEWOO</t>
  </si>
  <si>
    <t>LUBLIN 3302</t>
  </si>
  <si>
    <t>SUL330211V0015079</t>
  </si>
  <si>
    <t>WKL 8777</t>
  </si>
  <si>
    <t>FURGON</t>
  </si>
  <si>
    <t>244L</t>
  </si>
  <si>
    <t>CAL S464</t>
  </si>
  <si>
    <t>samochód specj.pożarniczy</t>
  </si>
  <si>
    <t>ŚWIDNIK</t>
  </si>
  <si>
    <t>23.61</t>
  </si>
  <si>
    <t>SWH23610EYH001415</t>
  </si>
  <si>
    <t>CAL G124</t>
  </si>
  <si>
    <t>przyczepa lekka</t>
  </si>
  <si>
    <t>200-12-27</t>
  </si>
  <si>
    <t>VOLKSWAGEN</t>
  </si>
  <si>
    <t>T34</t>
  </si>
  <si>
    <t>WV2ZZZ70ZYX012321</t>
  </si>
  <si>
    <t>CAL 10LA</t>
  </si>
  <si>
    <t>samochód osobowo-ciężarowy</t>
  </si>
  <si>
    <t>2006-07-012</t>
  </si>
  <si>
    <t xml:space="preserve"> 12.07.2014</t>
  </si>
  <si>
    <t>11.07.2015</t>
  </si>
  <si>
    <t>ŻUK</t>
  </si>
  <si>
    <t>A151</t>
  </si>
  <si>
    <t>CAL H802</t>
  </si>
  <si>
    <t>samochód oświetleniowy</t>
  </si>
  <si>
    <t>16.02.2014</t>
  </si>
  <si>
    <t>15.02.2015</t>
  </si>
  <si>
    <t>Belarus</t>
  </si>
  <si>
    <t>820.1</t>
  </si>
  <si>
    <t>CAL81CM</t>
  </si>
  <si>
    <t xml:space="preserve">4103 mh </t>
  </si>
  <si>
    <t>23.01.2014</t>
  </si>
  <si>
    <t>22.01.2015</t>
  </si>
  <si>
    <t>Wielton</t>
  </si>
  <si>
    <t>PRS-2/W8</t>
  </si>
  <si>
    <t>SUDPRS20000019790</t>
  </si>
  <si>
    <t>CAL50GM</t>
  </si>
  <si>
    <t>przyczepa</t>
  </si>
  <si>
    <t>18.02.2014</t>
  </si>
  <si>
    <t>17.02.2015</t>
  </si>
  <si>
    <t>Transporter T4</t>
  </si>
  <si>
    <t>WV2ZZZ70ZPH129552</t>
  </si>
  <si>
    <t>CAL 47WS</t>
  </si>
  <si>
    <t>samochód ciężarowy</t>
  </si>
  <si>
    <t>23.05.2014</t>
  </si>
  <si>
    <t>22.05.2015</t>
  </si>
  <si>
    <t>Iveco 100</t>
  </si>
  <si>
    <t>Cacciamali</t>
  </si>
  <si>
    <t>ZCFA1AG0302544510</t>
  </si>
  <si>
    <t>CAL 41RN</t>
  </si>
  <si>
    <t>AUTOBUS</t>
  </si>
  <si>
    <t>5880 cm</t>
  </si>
  <si>
    <t>radio</t>
  </si>
  <si>
    <t>18.12.2014</t>
  </si>
  <si>
    <t>17.12.2015</t>
  </si>
  <si>
    <t>Tabela nr 7 - Szkodowość w Gminie Waganiec</t>
  </si>
  <si>
    <t>Informacje o szkodach w ostatnich 3 latach (szkodowość na dzień 23.10.2013 r.)</t>
  </si>
  <si>
    <t>2011 r.</t>
  </si>
  <si>
    <t>Rodzaj ubezpieczenia</t>
  </si>
  <si>
    <t xml:space="preserve">Liczba szkód </t>
  </si>
  <si>
    <t>Suma wypłat</t>
  </si>
  <si>
    <t>Opis szkód</t>
  </si>
  <si>
    <t>Ubezpieczony</t>
  </si>
  <si>
    <t>Ubezpieczenia majątkowe:</t>
  </si>
  <si>
    <t xml:space="preserve">Odpowiedzialność Cywilna </t>
  </si>
  <si>
    <t>OC dróg - uszkodzenie pojazdu na drodze (roszczenie osoby trzeciej)</t>
  </si>
  <si>
    <t xml:space="preserve">Urząd Gminy </t>
  </si>
  <si>
    <t>UBEZPIECZENIA KOMUNIKACYJNE :</t>
  </si>
  <si>
    <t>OC, AC, ASS, NNW</t>
  </si>
  <si>
    <t>Suma wypłat w 2011 r. :</t>
  </si>
  <si>
    <t>2012 r.</t>
  </si>
  <si>
    <t xml:space="preserve">Ubepieczenie mienie od ognia i innych zdarzeń losowych </t>
  </si>
  <si>
    <t>Uszkodzenie dachu i komina oraz zalanie klasy na poddaszu, korytarza i biblioteki wskutek wichury i silnych opadów deszczu.</t>
  </si>
  <si>
    <t>Uszkodzenie ogrodzenia szkoły (3 przęsła, 4 słupki i furtka szkolna) wskutek uderzenia pojazdu.</t>
  </si>
  <si>
    <t>Ubezpieczenie mienia od kradzieży i rabunku</t>
  </si>
  <si>
    <t>Kradzież metalowych elementów ogrodzenia (furtka i brama dwuskrzydłowa) przez nieznanych sprawców.</t>
  </si>
  <si>
    <t>Ubezpieczenie NNW</t>
  </si>
  <si>
    <t>Uraz ciała (2% uszczerbku na zdrowiu)</t>
  </si>
  <si>
    <t>Suma wypłat w 2012 r. :</t>
  </si>
  <si>
    <t>2013 r.</t>
  </si>
  <si>
    <t>Zalanie pomieszczeń wskutek opadów deszczu.</t>
  </si>
  <si>
    <t>Dewastacja elewacji budynku wskutek polalowania ich farbą.</t>
  </si>
  <si>
    <t>Suma wypłat w 2013 r. :</t>
  </si>
  <si>
    <t>ŁĄCZNA SUMA WYPLAT W LATACH 2011 - 2013:</t>
  </si>
  <si>
    <t>Tabela nr 8 - Wykaz maszyn i urządzeń do ubezpieczenia od uszkodzeń (od wszystkich ryzyk)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</si>
  <si>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</si>
  <si>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</si>
  <si>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</si>
  <si>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</si>
  <si>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</si>
  <si>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</si>
  <si>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</si>
  <si>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</si>
  <si>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kocioł c.o. CA6-S6 i palnik HERMANN 64kW</t>
  </si>
  <si>
    <t>53-64 KW, 4 bar</t>
  </si>
  <si>
    <t>Sierzchowo 55, 87-731 Waganiec</t>
  </si>
  <si>
    <t>bateria zbiorników na olej opałowy 3x1000 l</t>
  </si>
  <si>
    <t>kocioł c.o. CA7-S&amp; i palnik OLYMP ELCO</t>
  </si>
  <si>
    <t>Ariany 26, 87-731 Waganiec</t>
  </si>
  <si>
    <t>bateria zbiorników na olej opłaowy 3x1600l</t>
  </si>
  <si>
    <t>kocioł CA6-S6 i palnik HERMANN 42kW</t>
  </si>
  <si>
    <t>Brudnowo 24, 87-731 Waganiec</t>
  </si>
  <si>
    <t>bateria zbiorników na olej opałowy 1x1600l</t>
  </si>
  <si>
    <t>kocioł c.o. CA6-S6 + palnik OLYMP ELCO 119kW</t>
  </si>
  <si>
    <t>ul. Dworcowa 11, 87-731 Waganiec</t>
  </si>
  <si>
    <t>bateria zbiorników na olej opałowy 4x1000l</t>
  </si>
  <si>
    <t>dmuchawa wyporowa</t>
  </si>
  <si>
    <t>03-09349</t>
  </si>
  <si>
    <t>7,5 KW, 305 m3/h, 1013 mbar</t>
  </si>
  <si>
    <t>ROBUSCHI - WŁOCHY</t>
  </si>
  <si>
    <t>03-09347</t>
  </si>
  <si>
    <t>pompa zatapialna</t>
  </si>
  <si>
    <t>2,2 KW, 48 m3/h</t>
  </si>
  <si>
    <t>MEPROZET - BRZEG</t>
  </si>
  <si>
    <t>3 KW, 36 m3/h</t>
  </si>
  <si>
    <t>0,75 KW</t>
  </si>
  <si>
    <t>ŁĄCZNIE:</t>
  </si>
  <si>
    <t>Tabela nr 9 - Wykaz lokalizacji, w których prowadzona jest działalność oraz lokalizacji, gdzie znajduje się mienie 
                        należące do jednostek Gminy Waganiec (nie wykazane w załączniku nr 1 - poniższy wykaz nie musi być 
                        pełnym wykazem lokalizacji)</t>
  </si>
  <si>
    <t>Lokalizacja (adres)</t>
  </si>
  <si>
    <t>Zabezpieczenia (znane zabezpieczenia przeciwpożarowe i przeciwkradzieżowe)</t>
  </si>
  <si>
    <t>Biblioteka Publiczna</t>
  </si>
  <si>
    <t>ul. Dworcowa 9, 87-731 Waganiec</t>
  </si>
  <si>
    <t>ul. Dworcowa 7, 87-731 Waganiec</t>
  </si>
  <si>
    <t>Tabela nr 10 - Ochotnicza Staż Pożarna</t>
  </si>
  <si>
    <t xml:space="preserve">Lp. </t>
  </si>
  <si>
    <t>imie i nazwisko</t>
  </si>
  <si>
    <t>data urodzenia 
(rrrr-mm-dd)</t>
  </si>
  <si>
    <t>pesel</t>
  </si>
  <si>
    <t>jednostka OSP</t>
  </si>
  <si>
    <t>Jan Szczotkowski</t>
  </si>
  <si>
    <t>Marek Rempalski</t>
  </si>
  <si>
    <t>Tomasz Nocoń</t>
  </si>
  <si>
    <t>Piotr Marciniak</t>
  </si>
  <si>
    <t xml:space="preserve">Daniel Rafiński </t>
  </si>
  <si>
    <t>Wojciech Kulpa</t>
  </si>
  <si>
    <t>Jacek Kaluziński</t>
  </si>
  <si>
    <t>Andrzej Łopatowski</t>
  </si>
  <si>
    <t>Damina Kaluziński</t>
  </si>
  <si>
    <t xml:space="preserve">Błażej Woźniak </t>
  </si>
  <si>
    <t>Robert Sztuczka</t>
  </si>
  <si>
    <t>Jarosław Sikorski</t>
  </si>
  <si>
    <t>Hieronim Sobczak</t>
  </si>
  <si>
    <t>Jacek Maciejewski</t>
  </si>
  <si>
    <t>Wiktor Drużyński</t>
  </si>
  <si>
    <t>Leszek Kujawa</t>
  </si>
  <si>
    <t>Arkadiusz Kujawa</t>
  </si>
  <si>
    <t>Marcin Możdżeń</t>
  </si>
  <si>
    <t>Henryk Kamiński</t>
  </si>
  <si>
    <t>Adam Wawrzyńczak</t>
  </si>
  <si>
    <t>Piotr Herba</t>
  </si>
  <si>
    <t>Edward Wawrzeńczak</t>
  </si>
  <si>
    <t>Marian Malinowski</t>
  </si>
  <si>
    <t>Marek Butlewski</t>
  </si>
  <si>
    <t>Krzysztof Malinowski</t>
  </si>
  <si>
    <t>Grzegorz Drużyński</t>
  </si>
  <si>
    <t>Krystian Kulpa</t>
  </si>
  <si>
    <t>Przemysław Dąbek</t>
  </si>
  <si>
    <t>Kamil Szudzik</t>
  </si>
  <si>
    <t>Tomasz Jagodziński</t>
  </si>
  <si>
    <t xml:space="preserve">Dariusz Białkowski 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</si>
</sst>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@"/>
    <numFmt numFmtId="168" formatCode="#,##0.00&quot; zł&quot;"/>
    <numFmt numFmtId="169" formatCode="#,##0.00&quot; zł&quot;;[RED]\-#,##0.00&quot; zł&quot;"/>
    <numFmt numFmtId="170" formatCode="0.00"/>
    <numFmt numFmtId="171" formatCode="#,##0.00_ ;\-#,##0.00\ "/>
    <numFmt numFmtId="172" formatCode="_-* #,##0\ _z_ł_-;\-* #,##0\ _z_ł_-;_-* &quot;- &quot;_z_ł_-;_-@_-"/>
    <numFmt numFmtId="173" formatCode="#,##0.00\ _z_ł"/>
    <numFmt numFmtId="174" formatCode="D/MM/YYYY"/>
    <numFmt numFmtId="175" formatCode="#,##0"/>
    <numFmt numFmtId="176" formatCode="\ #,##0.00&quot; zł &quot;;\-#,##0.00&quot; zł &quot;;&quot; -&quot;#&quot; zł &quot;;@\ "/>
    <numFmt numFmtId="177" formatCode="_-* #,##0.00&quot; zł&quot;_-;\-* #,##0.00&quot; zł&quot;_-;_-* \-??&quot; zł&quot;_-;_-@_-"/>
    <numFmt numFmtId="178" formatCode="#,##0.00&quot; zł &quot;;\-#,##0.00&quot; zł &quot;;&quot; -&quot;#&quot; zł &quot;;@\ "/>
    <numFmt numFmtId="179" formatCode="YY/MM/DD;@"/>
    <numFmt numFmtId="180" formatCode="YYYY/MM/DD;@"/>
    <numFmt numFmtId="181" formatCode="0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5" fontId="0" fillId="0" borderId="0" applyFill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8" fillId="3" borderId="0" applyNumberFormat="0" applyBorder="0" applyAlignment="0" applyProtection="0"/>
  </cellStyleXfs>
  <cellXfs count="23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4" borderId="10" xfId="0" applyFont="1" applyFill="1" applyBorder="1" applyAlignment="1">
      <alignment vertical="center" wrapText="1"/>
    </xf>
    <xf numFmtId="164" fontId="20" fillId="0" borderId="0" xfId="0" applyFont="1" applyAlignment="1">
      <alignment horizontal="center" vertical="center" wrapText="1"/>
    </xf>
    <xf numFmtId="164" fontId="21" fillId="0" borderId="0" xfId="0" applyFont="1" applyAlignment="1">
      <alignment vertical="center" wrapText="1"/>
    </xf>
    <xf numFmtId="164" fontId="20" fillId="0" borderId="0" xfId="0" applyFont="1" applyAlignment="1">
      <alignment vertical="center" wrapText="1"/>
    </xf>
    <xf numFmtId="164" fontId="19" fillId="21" borderId="11" xfId="0" applyFont="1" applyFill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Fill="1" applyBorder="1" applyAlignment="1">
      <alignment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6" fontId="20" fillId="0" borderId="11" xfId="17" applyFont="1" applyFill="1" applyBorder="1" applyAlignment="1" applyProtection="1">
      <alignment horizontal="right" vertical="center" wrapText="1"/>
      <protection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0" fillId="0" borderId="0" xfId="0" applyFont="1" applyFill="1" applyAlignment="1">
      <alignment vertical="center" wrapText="1"/>
    </xf>
    <xf numFmtId="164" fontId="20" fillId="0" borderId="11" xfId="0" applyFont="1" applyBorder="1" applyAlignment="1">
      <alignment vertical="center" wrapText="1"/>
    </xf>
    <xf numFmtId="168" fontId="20" fillId="0" borderId="0" xfId="0" applyNumberFormat="1" applyFont="1" applyAlignment="1">
      <alignment horizontal="right" vertical="center" wrapText="1"/>
    </xf>
    <xf numFmtId="168" fontId="22" fillId="0" borderId="0" xfId="0" applyNumberFormat="1" applyFont="1" applyAlignment="1">
      <alignment horizontal="center" vertical="center" wrapText="1"/>
    </xf>
    <xf numFmtId="164" fontId="19" fillId="4" borderId="10" xfId="0" applyFont="1" applyFill="1" applyBorder="1" applyAlignment="1">
      <alignment horizontal="left" vertical="center" wrapText="1"/>
    </xf>
    <xf numFmtId="164" fontId="19" fillId="0" borderId="0" xfId="0" applyFont="1" applyAlignment="1">
      <alignment vertical="center" wrapText="1"/>
    </xf>
    <xf numFmtId="164" fontId="19" fillId="0" borderId="0" xfId="0" applyFont="1" applyAlignment="1">
      <alignment horizontal="right" vertical="center" wrapText="1"/>
    </xf>
    <xf numFmtId="164" fontId="19" fillId="0" borderId="0" xfId="0" applyFont="1" applyAlignment="1">
      <alignment horizontal="center" vertical="center" wrapText="1"/>
    </xf>
    <xf numFmtId="164" fontId="21" fillId="0" borderId="0" xfId="0" applyFont="1" applyFill="1" applyBorder="1" applyAlignment="1">
      <alignment horizontal="right" vertical="center" wrapText="1"/>
    </xf>
    <xf numFmtId="164" fontId="20" fillId="0" borderId="0" xfId="0" applyFont="1" applyFill="1" applyAlignment="1">
      <alignment horizontal="center" vertical="center" wrapText="1"/>
    </xf>
    <xf numFmtId="164" fontId="20" fillId="0" borderId="0" xfId="0" applyFont="1" applyFill="1" applyBorder="1" applyAlignment="1">
      <alignment horizontal="right" vertical="center" wrapText="1"/>
    </xf>
    <xf numFmtId="164" fontId="0" fillId="0" borderId="0" xfId="0" applyFont="1" applyFill="1" applyAlignment="1">
      <alignment/>
    </xf>
    <xf numFmtId="164" fontId="19" fillId="24" borderId="11" xfId="0" applyFont="1" applyFill="1" applyBorder="1" applyAlignment="1">
      <alignment horizontal="center" vertical="center" wrapText="1"/>
    </xf>
    <xf numFmtId="164" fontId="19" fillId="20" borderId="11" xfId="0" applyFont="1" applyFill="1" applyBorder="1" applyAlignment="1">
      <alignment horizontal="left" vertical="center" wrapText="1"/>
    </xf>
    <xf numFmtId="164" fontId="20" fillId="20" borderId="11" xfId="0" applyFont="1" applyFill="1" applyBorder="1" applyAlignment="1">
      <alignment horizontal="center" vertical="center" wrapText="1"/>
    </xf>
    <xf numFmtId="168" fontId="20" fillId="0" borderId="11" xfId="0" applyNumberFormat="1" applyFont="1" applyFill="1" applyBorder="1" applyAlignment="1">
      <alignment vertical="center" wrapText="1"/>
    </xf>
    <xf numFmtId="166" fontId="20" fillId="7" borderId="11" xfId="17" applyFont="1" applyFill="1" applyBorder="1" applyAlignment="1" applyProtection="1">
      <alignment horizontal="center" vertical="center" wrapText="1"/>
      <protection/>
    </xf>
    <xf numFmtId="164" fontId="20" fillId="25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 wrapText="1"/>
    </xf>
    <xf numFmtId="170" fontId="20" fillId="0" borderId="11" xfId="0" applyNumberFormat="1" applyFont="1" applyFill="1" applyBorder="1" applyAlignment="1">
      <alignment horizontal="center" vertical="center" wrapText="1"/>
    </xf>
    <xf numFmtId="164" fontId="20" fillId="0" borderId="0" xfId="0" applyFont="1" applyFill="1" applyAlignment="1">
      <alignment horizontal="center" vertical="center"/>
    </xf>
    <xf numFmtId="166" fontId="20" fillId="0" borderId="11" xfId="17" applyFont="1" applyFill="1" applyBorder="1" applyAlignment="1" applyProtection="1">
      <alignment horizontal="center" vertical="center" wrapText="1"/>
      <protection/>
    </xf>
    <xf numFmtId="171" fontId="20" fillId="0" borderId="11" xfId="0" applyNumberFormat="1" applyFont="1" applyFill="1" applyBorder="1" applyAlignment="1">
      <alignment horizontal="center" vertical="center" wrapText="1"/>
    </xf>
    <xf numFmtId="164" fontId="20" fillId="25" borderId="11" xfId="0" applyFont="1" applyFill="1" applyBorder="1" applyAlignment="1">
      <alignment horizontal="center" vertical="center" wrapText="1"/>
    </xf>
    <xf numFmtId="164" fontId="19" fillId="25" borderId="11" xfId="0" applyFont="1" applyFill="1" applyBorder="1" applyAlignment="1">
      <alignment horizontal="center" vertical="center" wrapText="1"/>
    </xf>
    <xf numFmtId="165" fontId="20" fillId="0" borderId="11" xfId="47" applyFont="1" applyFill="1" applyBorder="1" applyAlignment="1" applyProtection="1">
      <alignment horizontal="center" vertical="center" wrapText="1"/>
      <protection/>
    </xf>
    <xf numFmtId="164" fontId="20" fillId="0" borderId="11" xfId="0" applyFont="1" applyFill="1" applyBorder="1" applyAlignment="1">
      <alignment horizontal="left" vertical="center" wrapText="1"/>
    </xf>
    <xf numFmtId="166" fontId="20" fillId="0" borderId="11" xfId="17" applyFont="1" applyFill="1" applyBorder="1" applyAlignment="1" applyProtection="1">
      <alignment horizontal="right" vertical="center"/>
      <protection/>
    </xf>
    <xf numFmtId="169" fontId="20" fillId="0" borderId="11" xfId="0" applyNumberFormat="1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164" fontId="20" fillId="0" borderId="11" xfId="0" applyFont="1" applyFill="1" applyBorder="1" applyAlignment="1">
      <alignment horizontal="center" vertical="center"/>
    </xf>
    <xf numFmtId="168" fontId="20" fillId="0" borderId="11" xfId="0" applyNumberFormat="1" applyFont="1" applyFill="1" applyBorder="1" applyAlignment="1">
      <alignment vertical="center"/>
    </xf>
    <xf numFmtId="169" fontId="20" fillId="0" borderId="11" xfId="0" applyNumberFormat="1" applyFont="1" applyFill="1" applyBorder="1" applyAlignment="1">
      <alignment horizontal="center" vertical="center" wrapText="1" shrinkToFit="1"/>
    </xf>
    <xf numFmtId="164" fontId="20" fillId="0" borderId="11" xfId="17" applyNumberFormat="1" applyFont="1" applyFill="1" applyBorder="1" applyAlignment="1" applyProtection="1">
      <alignment horizontal="center" vertical="center"/>
      <protection/>
    </xf>
    <xf numFmtId="168" fontId="20" fillId="0" borderId="11" xfId="0" applyNumberFormat="1" applyFont="1" applyFill="1" applyBorder="1" applyAlignment="1">
      <alignment horizontal="right" vertical="center"/>
    </xf>
    <xf numFmtId="164" fontId="19" fillId="22" borderId="11" xfId="0" applyFont="1" applyFill="1" applyBorder="1" applyAlignment="1">
      <alignment horizontal="center" vertical="center" wrapText="1"/>
    </xf>
    <xf numFmtId="166" fontId="19" fillId="22" borderId="11" xfId="0" applyNumberFormat="1" applyFont="1" applyFill="1" applyBorder="1" applyAlignment="1">
      <alignment vertical="center" wrapText="1"/>
    </xf>
    <xf numFmtId="166" fontId="19" fillId="22" borderId="11" xfId="0" applyNumberFormat="1" applyFont="1" applyFill="1" applyBorder="1" applyAlignment="1">
      <alignment horizontal="center" vertical="center" wrapText="1"/>
    </xf>
    <xf numFmtId="164" fontId="20" fillId="22" borderId="11" xfId="0" applyFont="1" applyFill="1" applyBorder="1" applyAlignment="1">
      <alignment horizontal="center" vertical="center" wrapText="1"/>
    </xf>
    <xf numFmtId="164" fontId="20" fillId="22" borderId="11" xfId="0" applyFont="1" applyFill="1" applyBorder="1" applyAlignment="1">
      <alignment vertical="center" wrapText="1"/>
    </xf>
    <xf numFmtId="164" fontId="20" fillId="0" borderId="0" xfId="0" applyFont="1" applyFill="1" applyAlignment="1">
      <alignment/>
    </xf>
    <xf numFmtId="168" fontId="19" fillId="22" borderId="11" xfId="0" applyNumberFormat="1" applyFont="1" applyFill="1" applyBorder="1" applyAlignment="1">
      <alignment vertical="center" wrapText="1"/>
    </xf>
    <xf numFmtId="168" fontId="19" fillId="22" borderId="11" xfId="0" applyNumberFormat="1" applyFont="1" applyFill="1" applyBorder="1" applyAlignment="1">
      <alignment horizontal="center" vertical="center" wrapText="1"/>
    </xf>
    <xf numFmtId="164" fontId="20" fillId="0" borderId="0" xfId="0" applyFont="1" applyAlignment="1">
      <alignment/>
    </xf>
    <xf numFmtId="166" fontId="20" fillId="0" borderId="11" xfId="17" applyFont="1" applyFill="1" applyBorder="1" applyAlignment="1" applyProtection="1">
      <alignment horizontal="center" vertical="center"/>
      <protection/>
    </xf>
    <xf numFmtId="166" fontId="20" fillId="25" borderId="11" xfId="0" applyNumberFormat="1" applyFont="1" applyFill="1" applyBorder="1" applyAlignment="1">
      <alignment horizontal="center" vertical="center"/>
    </xf>
    <xf numFmtId="166" fontId="20" fillId="25" borderId="11" xfId="0" applyNumberFormat="1" applyFont="1" applyFill="1" applyBorder="1" applyAlignment="1">
      <alignment horizontal="center" vertical="center" wrapText="1"/>
    </xf>
    <xf numFmtId="164" fontId="20" fillId="25" borderId="11" xfId="0" applyNumberFormat="1" applyFont="1" applyFill="1" applyBorder="1" applyAlignment="1">
      <alignment horizontal="center" vertical="center"/>
    </xf>
    <xf numFmtId="164" fontId="20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7" fontId="20" fillId="25" borderId="11" xfId="17" applyNumberFormat="1" applyFont="1" applyFill="1" applyBorder="1" applyAlignment="1" applyProtection="1">
      <alignment horizontal="center" vertical="center"/>
      <protection/>
    </xf>
    <xf numFmtId="166" fontId="20" fillId="25" borderId="11" xfId="17" applyFont="1" applyFill="1" applyBorder="1" applyAlignment="1" applyProtection="1">
      <alignment horizontal="right" vertical="center"/>
      <protection/>
    </xf>
    <xf numFmtId="164" fontId="20" fillId="25" borderId="11" xfId="0" applyFont="1" applyFill="1" applyBorder="1" applyAlignment="1">
      <alignment horizontal="center" vertical="center"/>
    </xf>
    <xf numFmtId="166" fontId="19" fillId="20" borderId="11" xfId="17" applyFont="1" applyFill="1" applyBorder="1" applyAlignment="1" applyProtection="1">
      <alignment horizontal="left" vertical="center" wrapText="1"/>
      <protection/>
    </xf>
    <xf numFmtId="172" fontId="20" fillId="0" borderId="11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center" vertical="center"/>
    </xf>
    <xf numFmtId="164" fontId="20" fillId="20" borderId="11" xfId="0" applyFont="1" applyFill="1" applyBorder="1" applyAlignment="1">
      <alignment vertical="center" wrapText="1"/>
    </xf>
    <xf numFmtId="164" fontId="20" fillId="0" borderId="11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right" vertical="center" wrapText="1"/>
    </xf>
    <xf numFmtId="168" fontId="21" fillId="0" borderId="0" xfId="0" applyNumberFormat="1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vertical="center" wrapText="1"/>
    </xf>
    <xf numFmtId="164" fontId="20" fillId="0" borderId="0" xfId="0" applyFont="1" applyAlignment="1">
      <alignment horizontal="right" vertical="center" wrapText="1"/>
    </xf>
    <xf numFmtId="164" fontId="19" fillId="11" borderId="11" xfId="0" applyFont="1" applyFill="1" applyBorder="1" applyAlignment="1">
      <alignment horizontal="center" vertical="center" wrapText="1"/>
    </xf>
    <xf numFmtId="168" fontId="19" fillId="11" borderId="11" xfId="0" applyNumberFormat="1" applyFont="1" applyFill="1" applyBorder="1" applyAlignment="1">
      <alignment horizontal="right" vertical="center" wrapText="1"/>
    </xf>
    <xf numFmtId="164" fontId="23" fillId="11" borderId="11" xfId="0" applyFont="1" applyFill="1" applyBorder="1" applyAlignment="1">
      <alignment horizontal="center" vertical="center" wrapText="1"/>
    </xf>
    <xf numFmtId="168" fontId="23" fillId="11" borderId="11" xfId="0" applyNumberFormat="1" applyFont="1" applyFill="1" applyBorder="1" applyAlignment="1">
      <alignment horizontal="right" vertical="center" wrapText="1"/>
    </xf>
    <xf numFmtId="168" fontId="23" fillId="0" borderId="0" xfId="0" applyNumberFormat="1" applyFont="1" applyFill="1" applyBorder="1" applyAlignment="1">
      <alignment horizontal="right" vertical="center" wrapText="1"/>
    </xf>
    <xf numFmtId="168" fontId="19" fillId="0" borderId="0" xfId="0" applyNumberFormat="1" applyFont="1" applyAlignment="1">
      <alignment horizontal="right" vertical="center" wrapText="1"/>
    </xf>
    <xf numFmtId="164" fontId="21" fillId="4" borderId="11" xfId="0" applyFont="1" applyFill="1" applyBorder="1" applyAlignment="1">
      <alignment horizontal="center" vertical="center" wrapText="1"/>
    </xf>
    <xf numFmtId="164" fontId="19" fillId="26" borderId="11" xfId="0" applyFont="1" applyFill="1" applyBorder="1" applyAlignment="1">
      <alignment horizontal="center" vertical="center" wrapText="1"/>
    </xf>
    <xf numFmtId="168" fontId="19" fillId="26" borderId="11" xfId="0" applyNumberFormat="1" applyFont="1" applyFill="1" applyBorder="1" applyAlignment="1">
      <alignment horizontal="center" vertical="center" wrapText="1"/>
    </xf>
    <xf numFmtId="164" fontId="20" fillId="0" borderId="11" xfId="0" applyFont="1" applyBorder="1" applyAlignment="1">
      <alignment horizontal="left" vertical="center" wrapText="1"/>
    </xf>
    <xf numFmtId="168" fontId="20" fillId="0" borderId="11" xfId="0" applyNumberFormat="1" applyFont="1" applyFill="1" applyBorder="1" applyAlignment="1">
      <alignment horizontal="right" vertical="center" wrapText="1"/>
    </xf>
    <xf numFmtId="170" fontId="20" fillId="0" borderId="11" xfId="0" applyNumberFormat="1" applyFont="1" applyFill="1" applyBorder="1" applyAlignment="1">
      <alignment vertical="center" wrapText="1"/>
    </xf>
    <xf numFmtId="164" fontId="20" fillId="0" borderId="11" xfId="0" applyFont="1" applyBorder="1" applyAlignment="1">
      <alignment horizontal="left" vertical="center"/>
    </xf>
    <xf numFmtId="168" fontId="20" fillId="0" borderId="11" xfId="0" applyNumberFormat="1" applyFont="1" applyBorder="1" applyAlignment="1">
      <alignment vertical="center"/>
    </xf>
    <xf numFmtId="164" fontId="20" fillId="0" borderId="11" xfId="0" applyFont="1" applyFill="1" applyBorder="1" applyAlignment="1">
      <alignment horizontal="left" vertical="center"/>
    </xf>
    <xf numFmtId="168" fontId="20" fillId="0" borderId="11" xfId="17" applyNumberFormat="1" applyFont="1" applyFill="1" applyBorder="1" applyAlignment="1" applyProtection="1">
      <alignment horizontal="right" vertical="center"/>
      <protection/>
    </xf>
    <xf numFmtId="168" fontId="20" fillId="0" borderId="11" xfId="0" applyNumberFormat="1" applyFont="1" applyBorder="1" applyAlignment="1">
      <alignment horizontal="right" vertical="center"/>
    </xf>
    <xf numFmtId="164" fontId="20" fillId="0" borderId="11" xfId="57" applyFont="1" applyBorder="1" applyAlignment="1">
      <alignment vertical="center" wrapText="1"/>
      <protection/>
    </xf>
    <xf numFmtId="164" fontId="20" fillId="0" borderId="11" xfId="57" applyFont="1" applyFill="1" applyBorder="1" applyAlignment="1">
      <alignment horizontal="center" vertical="center" wrapText="1"/>
      <protection/>
    </xf>
    <xf numFmtId="168" fontId="20" fillId="0" borderId="11" xfId="57" applyNumberFormat="1" applyFont="1" applyFill="1" applyBorder="1" applyAlignment="1">
      <alignment horizontal="right" vertical="center" wrapText="1"/>
      <protection/>
    </xf>
    <xf numFmtId="164" fontId="20" fillId="0" borderId="11" xfId="57" applyFont="1" applyFill="1" applyBorder="1" applyAlignment="1">
      <alignment horizontal="left" vertical="center" wrapText="1"/>
      <protection/>
    </xf>
    <xf numFmtId="164" fontId="20" fillId="0" borderId="11" xfId="0" applyFont="1" applyFill="1" applyBorder="1" applyAlignment="1">
      <alignment vertical="center"/>
    </xf>
    <xf numFmtId="166" fontId="20" fillId="0" borderId="11" xfId="0" applyNumberFormat="1" applyFont="1" applyFill="1" applyBorder="1" applyAlignment="1">
      <alignment vertical="center"/>
    </xf>
    <xf numFmtId="164" fontId="20" fillId="0" borderId="12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vertical="center" wrapText="1"/>
    </xf>
    <xf numFmtId="168" fontId="19" fillId="0" borderId="0" xfId="0" applyNumberFormat="1" applyFont="1" applyFill="1" applyBorder="1" applyAlignment="1">
      <alignment vertical="center" wrapText="1"/>
    </xf>
    <xf numFmtId="168" fontId="19" fillId="21" borderId="11" xfId="0" applyNumberFormat="1" applyFont="1" applyFill="1" applyBorder="1" applyAlignment="1">
      <alignment horizontal="center" vertical="center" wrapText="1"/>
    </xf>
    <xf numFmtId="164" fontId="20" fillId="25" borderId="11" xfId="0" applyFont="1" applyFill="1" applyBorder="1" applyAlignment="1">
      <alignment horizontal="left" vertical="center" wrapText="1"/>
    </xf>
    <xf numFmtId="164" fontId="19" fillId="0" borderId="11" xfId="0" applyFont="1" applyBorder="1" applyAlignment="1">
      <alignment horizontal="center" vertical="center" wrapText="1"/>
    </xf>
    <xf numFmtId="168" fontId="19" fillId="22" borderId="11" xfId="0" applyNumberFormat="1" applyFont="1" applyFill="1" applyBorder="1" applyAlignment="1">
      <alignment horizontal="right" vertical="center" wrapText="1"/>
    </xf>
    <xf numFmtId="164" fontId="19" fillId="7" borderId="11" xfId="0" applyFont="1" applyFill="1" applyBorder="1" applyAlignment="1">
      <alignment horizontal="center" vertical="center" wrapText="1"/>
    </xf>
    <xf numFmtId="168" fontId="19" fillId="7" borderId="11" xfId="0" applyNumberFormat="1" applyFont="1" applyFill="1" applyBorder="1" applyAlignment="1">
      <alignment horizontal="right" vertical="center" wrapText="1"/>
    </xf>
    <xf numFmtId="164" fontId="20" fillId="0" borderId="0" xfId="0" applyFont="1" applyAlignment="1">
      <alignment horizontal="center"/>
    </xf>
    <xf numFmtId="168" fontId="20" fillId="0" borderId="0" xfId="0" applyNumberFormat="1" applyFont="1" applyAlignment="1">
      <alignment/>
    </xf>
    <xf numFmtId="164" fontId="19" fillId="0" borderId="0" xfId="0" applyFon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68" fontId="20" fillId="0" borderId="0" xfId="0" applyNumberFormat="1" applyFont="1" applyAlignment="1">
      <alignment vertical="center" wrapText="1"/>
    </xf>
    <xf numFmtId="164" fontId="19" fillId="21" borderId="11" xfId="0" applyFont="1" applyFill="1" applyBorder="1" applyAlignment="1">
      <alignment horizontal="center" vertical="center"/>
    </xf>
    <xf numFmtId="166" fontId="19" fillId="21" borderId="11" xfId="17" applyFont="1" applyFill="1" applyBorder="1" applyAlignment="1" applyProtection="1">
      <alignment horizontal="center" vertical="center" wrapText="1"/>
      <protection/>
    </xf>
    <xf numFmtId="168" fontId="20" fillId="0" borderId="13" xfId="17" applyNumberFormat="1" applyFont="1" applyFill="1" applyBorder="1" applyAlignment="1" applyProtection="1">
      <alignment horizontal="right" vertical="center" wrapText="1"/>
      <protection/>
    </xf>
    <xf numFmtId="166" fontId="20" fillId="0" borderId="13" xfId="17" applyFont="1" applyFill="1" applyBorder="1" applyAlignment="1" applyProtection="1">
      <alignment horizontal="center" vertical="center" wrapText="1"/>
      <protection/>
    </xf>
    <xf numFmtId="166" fontId="20" fillId="0" borderId="13" xfId="17" applyFont="1" applyFill="1" applyBorder="1" applyAlignment="1" applyProtection="1">
      <alignment horizontal="right" vertical="center" wrapText="1"/>
      <protection/>
    </xf>
    <xf numFmtId="166" fontId="0" fillId="0" borderId="13" xfId="17" applyFont="1" applyFill="1" applyBorder="1" applyAlignment="1" applyProtection="1">
      <alignment horizontal="center" vertical="center" wrapText="1"/>
      <protection/>
    </xf>
    <xf numFmtId="166" fontId="0" fillId="0" borderId="13" xfId="17" applyFont="1" applyFill="1" applyBorder="1" applyAlignment="1" applyProtection="1">
      <alignment vertical="center" wrapText="1"/>
      <protection/>
    </xf>
    <xf numFmtId="166" fontId="20" fillId="0" borderId="11" xfId="17" applyFont="1" applyFill="1" applyBorder="1" applyAlignment="1" applyProtection="1">
      <alignment vertical="center"/>
      <protection/>
    </xf>
    <xf numFmtId="166" fontId="0" fillId="0" borderId="11" xfId="17" applyFont="1" applyFill="1" applyBorder="1" applyAlignment="1" applyProtection="1">
      <alignment vertical="center"/>
      <protection/>
    </xf>
    <xf numFmtId="164" fontId="0" fillId="0" borderId="0" xfId="0" applyFill="1" applyAlignment="1">
      <alignment vertical="center" wrapText="1"/>
    </xf>
    <xf numFmtId="168" fontId="0" fillId="0" borderId="11" xfId="0" applyNumberFormat="1" applyFont="1" applyFill="1" applyBorder="1" applyAlignment="1">
      <alignment vertical="center"/>
    </xf>
    <xf numFmtId="168" fontId="19" fillId="7" borderId="11" xfId="0" applyNumberFormat="1" applyFont="1" applyFill="1" applyBorder="1" applyAlignment="1">
      <alignment horizontal="center" vertical="center" wrapText="1"/>
    </xf>
    <xf numFmtId="164" fontId="23" fillId="21" borderId="11" xfId="0" applyFont="1" applyFill="1" applyBorder="1" applyAlignment="1">
      <alignment horizontal="center" vertical="center" wrapText="1"/>
    </xf>
    <xf numFmtId="166" fontId="23" fillId="21" borderId="11" xfId="17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Alignment="1">
      <alignment vertical="center"/>
    </xf>
    <xf numFmtId="164" fontId="23" fillId="22" borderId="11" xfId="0" applyFont="1" applyFill="1" applyBorder="1" applyAlignment="1">
      <alignment horizontal="center" vertical="center" wrapText="1"/>
    </xf>
    <xf numFmtId="166" fontId="23" fillId="22" borderId="11" xfId="17" applyFont="1" applyFill="1" applyBorder="1" applyAlignment="1" applyProtection="1">
      <alignment vertical="center" wrapText="1"/>
      <protection/>
    </xf>
    <xf numFmtId="166" fontId="23" fillId="22" borderId="11" xfId="17" applyFont="1" applyFill="1" applyBorder="1" applyAlignment="1" applyProtection="1">
      <alignment vertical="center"/>
      <protection/>
    </xf>
    <xf numFmtId="168" fontId="0" fillId="0" borderId="0" xfId="0" applyNumberFormat="1" applyFont="1" applyFill="1" applyAlignment="1">
      <alignment vertical="center"/>
    </xf>
    <xf numFmtId="168" fontId="20" fillId="0" borderId="0" xfId="0" applyNumberFormat="1" applyFont="1" applyFill="1" applyAlignment="1">
      <alignment/>
    </xf>
    <xf numFmtId="164" fontId="19" fillId="4" borderId="10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4" fontId="21" fillId="0" borderId="0" xfId="0" applyFont="1" applyFill="1" applyAlignment="1">
      <alignment horizontal="right" vertical="center"/>
    </xf>
    <xf numFmtId="164" fontId="21" fillId="21" borderId="11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/>
    </xf>
    <xf numFmtId="164" fontId="19" fillId="20" borderId="11" xfId="0" applyFont="1" applyFill="1" applyBorder="1" applyAlignment="1">
      <alignment horizontal="left" vertical="center"/>
    </xf>
    <xf numFmtId="168" fontId="20" fillId="0" borderId="11" xfId="0" applyNumberFormat="1" applyFont="1" applyFill="1" applyBorder="1" applyAlignment="1">
      <alignment horizontal="center" vertical="center" wrapText="1"/>
    </xf>
    <xf numFmtId="168" fontId="20" fillId="0" borderId="11" xfId="0" applyNumberFormat="1" applyFont="1" applyFill="1" applyBorder="1" applyAlignment="1">
      <alignment horizontal="center" vertical="center"/>
    </xf>
    <xf numFmtId="173" fontId="20" fillId="0" borderId="0" xfId="0" applyNumberFormat="1" applyFont="1" applyFill="1" applyAlignment="1">
      <alignment horizontal="center" vertical="center" wrapText="1"/>
    </xf>
    <xf numFmtId="168" fontId="20" fillId="0" borderId="0" xfId="0" applyNumberFormat="1" applyFont="1" applyFill="1" applyAlignment="1">
      <alignment horizontal="center" vertical="center" wrapText="1"/>
    </xf>
    <xf numFmtId="164" fontId="19" fillId="0" borderId="0" xfId="0" applyFont="1" applyFill="1" applyAlignment="1">
      <alignment horizontal="left" vertical="center" wrapText="1"/>
    </xf>
    <xf numFmtId="164" fontId="0" fillId="0" borderId="0" xfId="0" applyFill="1" applyAlignment="1">
      <alignment vertical="center"/>
    </xf>
    <xf numFmtId="168" fontId="20" fillId="20" borderId="11" xfId="0" applyNumberFormat="1" applyFont="1" applyFill="1" applyBorder="1" applyAlignment="1">
      <alignment horizontal="center" vertical="center" wrapText="1"/>
    </xf>
    <xf numFmtId="167" fontId="20" fillId="0" borderId="11" xfId="0" applyNumberFormat="1" applyFont="1" applyBorder="1" applyAlignment="1">
      <alignment horizontal="center" vertical="center" wrapText="1"/>
    </xf>
    <xf numFmtId="167" fontId="20" fillId="0" borderId="11" xfId="0" applyNumberFormat="1" applyFont="1" applyFill="1" applyBorder="1" applyAlignment="1">
      <alignment horizontal="center" vertical="center"/>
    </xf>
    <xf numFmtId="174" fontId="20" fillId="0" borderId="11" xfId="0" applyNumberFormat="1" applyFont="1" applyFill="1" applyBorder="1" applyAlignment="1">
      <alignment horizontal="center" vertical="center" wrapText="1"/>
    </xf>
    <xf numFmtId="167" fontId="20" fillId="0" borderId="11" xfId="0" applyNumberFormat="1" applyFont="1" applyBorder="1" applyAlignment="1">
      <alignment horizontal="center" vertical="center"/>
    </xf>
    <xf numFmtId="175" fontId="20" fillId="0" borderId="11" xfId="0" applyNumberFormat="1" applyFont="1" applyFill="1" applyBorder="1" applyAlignment="1">
      <alignment horizontal="center" vertical="center"/>
    </xf>
    <xf numFmtId="166" fontId="25" fillId="25" borderId="11" xfId="0" applyNumberFormat="1" applyFont="1" applyFill="1" applyBorder="1" applyAlignment="1">
      <alignment horizontal="center" vertical="center" wrapText="1"/>
    </xf>
    <xf numFmtId="172" fontId="20" fillId="0" borderId="11" xfId="0" applyNumberFormat="1" applyFont="1" applyBorder="1" applyAlignment="1">
      <alignment horizontal="center" vertical="center"/>
    </xf>
    <xf numFmtId="168" fontId="20" fillId="0" borderId="0" xfId="0" applyNumberFormat="1" applyFont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19" fillId="0" borderId="0" xfId="0" applyFont="1" applyFill="1" applyBorder="1" applyAlignment="1">
      <alignment horizontal="left" vertical="center" wrapText="1"/>
    </xf>
    <xf numFmtId="164" fontId="19" fillId="20" borderId="11" xfId="0" applyFont="1" applyFill="1" applyBorder="1" applyAlignment="1">
      <alignment horizontal="center" vertical="center" wrapText="1"/>
    </xf>
    <xf numFmtId="164" fontId="22" fillId="0" borderId="0" xfId="0" applyFont="1" applyBorder="1" applyAlignment="1">
      <alignment vertical="center" wrapText="1"/>
    </xf>
    <xf numFmtId="164" fontId="26" fillId="21" borderId="11" xfId="0" applyFont="1" applyFill="1" applyBorder="1" applyAlignment="1">
      <alignment horizontal="center" vertical="center" wrapText="1"/>
    </xf>
    <xf numFmtId="164" fontId="20" fillId="0" borderId="0" xfId="0" applyFont="1" applyBorder="1" applyAlignment="1">
      <alignment vertical="center" wrapText="1"/>
    </xf>
    <xf numFmtId="164" fontId="0" fillId="0" borderId="0" xfId="0" applyBorder="1" applyAlignment="1">
      <alignment vertical="center" wrapText="1"/>
    </xf>
    <xf numFmtId="164" fontId="26" fillId="20" borderId="11" xfId="0" applyFont="1" applyFill="1" applyBorder="1" applyAlignment="1">
      <alignment horizontal="left" vertical="center" wrapText="1"/>
    </xf>
    <xf numFmtId="164" fontId="26" fillId="0" borderId="0" xfId="0" applyFont="1" applyFill="1" applyBorder="1" applyAlignment="1">
      <alignment vertical="center" wrapText="1"/>
    </xf>
    <xf numFmtId="164" fontId="27" fillId="0" borderId="0" xfId="0" applyFont="1" applyFill="1" applyBorder="1" applyAlignment="1">
      <alignment vertical="center" wrapText="1"/>
    </xf>
    <xf numFmtId="164" fontId="0" fillId="0" borderId="0" xfId="0" applyBorder="1" applyAlignment="1">
      <alignment/>
    </xf>
    <xf numFmtId="164" fontId="25" fillId="0" borderId="11" xfId="0" applyFont="1" applyFill="1" applyBorder="1" applyAlignment="1">
      <alignment vertical="center" wrapText="1"/>
    </xf>
    <xf numFmtId="164" fontId="19" fillId="0" borderId="11" xfId="17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>
      <alignment/>
    </xf>
    <xf numFmtId="164" fontId="26" fillId="22" borderId="11" xfId="0" applyFont="1" applyFill="1" applyBorder="1" applyAlignment="1">
      <alignment horizontal="center" vertical="center" wrapText="1"/>
    </xf>
    <xf numFmtId="166" fontId="26" fillId="22" borderId="11" xfId="17" applyFont="1" applyFill="1" applyBorder="1" applyAlignment="1" applyProtection="1">
      <alignment horizontal="center" vertical="center" wrapText="1"/>
      <protection/>
    </xf>
    <xf numFmtId="166" fontId="20" fillId="0" borderId="0" xfId="17" applyFont="1" applyFill="1" applyBorder="1" applyAlignment="1" applyProtection="1">
      <alignment horizontal="center" vertical="center" wrapText="1"/>
      <protection/>
    </xf>
    <xf numFmtId="164" fontId="25" fillId="0" borderId="11" xfId="0" applyFont="1" applyFill="1" applyBorder="1" applyAlignment="1">
      <alignment horizontal="center" vertical="center" wrapText="1"/>
    </xf>
    <xf numFmtId="166" fontId="20" fillId="0" borderId="11" xfId="17" applyFont="1" applyFill="1" applyBorder="1" applyAlignment="1" applyProtection="1">
      <alignment vertical="center" wrapText="1"/>
      <protection/>
    </xf>
    <xf numFmtId="166" fontId="19" fillId="11" borderId="11" xfId="17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19" fillId="21" borderId="11" xfId="55" applyFont="1" applyFill="1" applyBorder="1" applyAlignment="1">
      <alignment horizontal="center" vertical="center" wrapText="1"/>
      <protection/>
    </xf>
    <xf numFmtId="164" fontId="19" fillId="21" borderId="11" xfId="55" applyNumberFormat="1" applyFont="1" applyFill="1" applyBorder="1" applyAlignment="1">
      <alignment horizontal="center" vertical="center" wrapText="1"/>
      <protection/>
    </xf>
    <xf numFmtId="166" fontId="19" fillId="21" borderId="11" xfId="55" applyNumberFormat="1" applyFont="1" applyFill="1" applyBorder="1" applyAlignment="1">
      <alignment horizontal="center" vertical="center" wrapText="1"/>
      <protection/>
    </xf>
    <xf numFmtId="164" fontId="20" fillId="0" borderId="11" xfId="55" applyFont="1" applyFill="1" applyBorder="1" applyAlignment="1">
      <alignment horizontal="center" vertical="center" wrapText="1"/>
      <protection/>
    </xf>
    <xf numFmtId="164" fontId="20" fillId="0" borderId="11" xfId="55" applyFont="1" applyFill="1" applyBorder="1" applyAlignment="1">
      <alignment horizontal="left" vertical="center" wrapText="1"/>
      <protection/>
    </xf>
    <xf numFmtId="164" fontId="20" fillId="25" borderId="11" xfId="58" applyNumberFormat="1" applyFont="1" applyFill="1" applyBorder="1" applyAlignment="1">
      <alignment horizontal="center" vertical="center" wrapText="1"/>
      <protection/>
    </xf>
    <xf numFmtId="176" fontId="20" fillId="25" borderId="11" xfId="55" applyNumberFormat="1" applyFont="1" applyFill="1" applyBorder="1" applyAlignment="1">
      <alignment horizontal="center" vertical="center" wrapText="1"/>
      <protection/>
    </xf>
    <xf numFmtId="164" fontId="20" fillId="0" borderId="11" xfId="65" applyNumberFormat="1" applyFont="1" applyFill="1" applyBorder="1" applyAlignment="1" applyProtection="1">
      <alignment horizontal="center" vertical="center"/>
      <protection/>
    </xf>
    <xf numFmtId="176" fontId="20" fillId="0" borderId="11" xfId="55" applyNumberFormat="1" applyFont="1" applyFill="1" applyBorder="1" applyAlignment="1">
      <alignment vertical="center" wrapText="1"/>
      <protection/>
    </xf>
    <xf numFmtId="176" fontId="20" fillId="0" borderId="11" xfId="55" applyNumberFormat="1" applyFont="1" applyFill="1" applyBorder="1" applyAlignment="1">
      <alignment horizontal="right" vertical="center"/>
      <protection/>
    </xf>
    <xf numFmtId="176" fontId="20" fillId="0" borderId="11" xfId="55" applyNumberFormat="1" applyFont="1" applyFill="1" applyBorder="1" applyAlignment="1">
      <alignment vertical="center"/>
      <protection/>
    </xf>
    <xf numFmtId="176" fontId="20" fillId="0" borderId="11" xfId="55" applyNumberFormat="1" applyFont="1" applyFill="1" applyBorder="1" applyAlignment="1">
      <alignment horizontal="center" vertical="center"/>
      <protection/>
    </xf>
    <xf numFmtId="176" fontId="20" fillId="0" borderId="11" xfId="55" applyNumberFormat="1" applyFont="1" applyFill="1" applyBorder="1" applyAlignment="1">
      <alignment horizontal="left" vertical="center"/>
      <protection/>
    </xf>
    <xf numFmtId="164" fontId="20" fillId="0" borderId="11" xfId="55" applyNumberFormat="1" applyFont="1" applyBorder="1" applyAlignment="1">
      <alignment horizontal="center" vertical="center" wrapText="1"/>
      <protection/>
    </xf>
    <xf numFmtId="166" fontId="20" fillId="0" borderId="11" xfId="55" applyNumberFormat="1" applyFont="1" applyBorder="1" applyAlignment="1">
      <alignment horizontal="center" vertical="center" wrapText="1"/>
      <protection/>
    </xf>
    <xf numFmtId="164" fontId="20" fillId="0" borderId="11" xfId="65" applyNumberFormat="1" applyFont="1" applyFill="1" applyBorder="1" applyAlignment="1" applyProtection="1">
      <alignment vertical="center"/>
      <protection/>
    </xf>
    <xf numFmtId="166" fontId="20" fillId="0" borderId="11" xfId="65" applyFont="1" applyFill="1" applyBorder="1" applyAlignment="1" applyProtection="1">
      <alignment vertical="center" wrapText="1"/>
      <protection/>
    </xf>
    <xf numFmtId="166" fontId="20" fillId="0" borderId="11" xfId="65" applyFont="1" applyFill="1" applyBorder="1" applyAlignment="1" applyProtection="1">
      <alignment horizontal="right" vertical="center"/>
      <protection/>
    </xf>
    <xf numFmtId="166" fontId="20" fillId="0" borderId="11" xfId="65" applyFont="1" applyFill="1" applyBorder="1" applyAlignment="1" applyProtection="1">
      <alignment vertical="center"/>
      <protection/>
    </xf>
    <xf numFmtId="166" fontId="20" fillId="0" borderId="11" xfId="65" applyFont="1" applyFill="1" applyBorder="1" applyAlignment="1" applyProtection="1">
      <alignment horizontal="center" vertical="center"/>
      <protection/>
    </xf>
    <xf numFmtId="166" fontId="20" fillId="0" borderId="11" xfId="65" applyFont="1" applyFill="1" applyBorder="1" applyAlignment="1" applyProtection="1">
      <alignment horizontal="left" vertical="center"/>
      <protection/>
    </xf>
    <xf numFmtId="164" fontId="25" fillId="0" borderId="11" xfId="58" applyNumberFormat="1" applyFont="1" applyFill="1" applyBorder="1" applyAlignment="1">
      <alignment horizontal="center" vertical="center" wrapText="1"/>
      <protection/>
    </xf>
    <xf numFmtId="166" fontId="20" fillId="0" borderId="11" xfId="55" applyNumberFormat="1" applyFont="1" applyFill="1" applyBorder="1" applyAlignment="1">
      <alignment horizontal="center" vertical="center" wrapText="1"/>
      <protection/>
    </xf>
    <xf numFmtId="164" fontId="20" fillId="0" borderId="11" xfId="58" applyNumberFormat="1" applyFont="1" applyFill="1" applyBorder="1" applyAlignment="1">
      <alignment horizontal="center" vertical="center" wrapText="1"/>
      <protection/>
    </xf>
    <xf numFmtId="166" fontId="20" fillId="0" borderId="11" xfId="58" applyNumberFormat="1" applyFont="1" applyFill="1" applyBorder="1" applyAlignment="1">
      <alignment horizontal="center" vertical="center" wrapText="1"/>
      <protection/>
    </xf>
    <xf numFmtId="166" fontId="25" fillId="0" borderId="11" xfId="58" applyNumberFormat="1" applyFont="1" applyFill="1" applyBorder="1" applyAlignment="1">
      <alignment horizontal="center" vertical="center" wrapText="1"/>
      <protection/>
    </xf>
    <xf numFmtId="164" fontId="25" fillId="0" borderId="11" xfId="58" applyNumberFormat="1" applyFont="1" applyFill="1" applyBorder="1" applyAlignment="1">
      <alignment horizontal="right" vertical="center" wrapText="1"/>
      <protection/>
    </xf>
    <xf numFmtId="166" fontId="25" fillId="0" borderId="11" xfId="58" applyNumberFormat="1" applyFont="1" applyFill="1" applyBorder="1" applyAlignment="1">
      <alignment horizontal="right" vertical="center" wrapText="1"/>
      <protection/>
    </xf>
    <xf numFmtId="164" fontId="19" fillId="22" borderId="11" xfId="55" applyNumberFormat="1" applyFont="1" applyFill="1" applyBorder="1" applyAlignment="1">
      <alignment horizontal="center" vertical="center" wrapText="1"/>
      <protection/>
    </xf>
    <xf numFmtId="166" fontId="19" fillId="22" borderId="11" xfId="65" applyFont="1" applyFill="1" applyBorder="1" applyAlignment="1" applyProtection="1">
      <alignment vertical="center" wrapText="1"/>
      <protection/>
    </xf>
    <xf numFmtId="166" fontId="20" fillId="22" borderId="11" xfId="65" applyFont="1" applyFill="1" applyBorder="1" applyAlignment="1" applyProtection="1">
      <alignment horizontal="center" vertical="center" wrapText="1"/>
      <protection/>
    </xf>
    <xf numFmtId="164" fontId="20" fillId="0" borderId="11" xfId="65" applyNumberFormat="1" applyFont="1" applyFill="1" applyBorder="1" applyAlignment="1" applyProtection="1">
      <alignment horizontal="center" vertical="center" wrapText="1"/>
      <protection/>
    </xf>
    <xf numFmtId="176" fontId="20" fillId="0" borderId="11" xfId="55" applyNumberFormat="1" applyFont="1" applyFill="1" applyBorder="1" applyAlignment="1">
      <alignment horizontal="right" vertical="center" wrapText="1"/>
      <protection/>
    </xf>
    <xf numFmtId="176" fontId="20" fillId="0" borderId="11" xfId="55" applyNumberFormat="1" applyFont="1" applyFill="1" applyBorder="1" applyAlignment="1">
      <alignment horizontal="center" vertical="center" wrapText="1"/>
      <protection/>
    </xf>
    <xf numFmtId="176" fontId="20" fillId="0" borderId="11" xfId="55" applyNumberFormat="1" applyFont="1" applyFill="1" applyBorder="1" applyAlignment="1">
      <alignment horizontal="left" vertical="center" wrapText="1"/>
      <protection/>
    </xf>
    <xf numFmtId="164" fontId="20" fillId="0" borderId="0" xfId="0" applyFont="1" applyAlignment="1">
      <alignment vertical="center"/>
    </xf>
    <xf numFmtId="164" fontId="20" fillId="0" borderId="11" xfId="55" applyFont="1" applyFill="1" applyBorder="1" applyAlignment="1">
      <alignment horizontal="center" vertical="center"/>
      <protection/>
    </xf>
    <xf numFmtId="166" fontId="20" fillId="0" borderId="11" xfId="65" applyFont="1" applyFill="1" applyBorder="1" applyAlignment="1" applyProtection="1">
      <alignment horizontal="right" vertical="center" wrapText="1"/>
      <protection/>
    </xf>
    <xf numFmtId="166" fontId="20" fillId="0" borderId="11" xfId="65" applyFont="1" applyFill="1" applyBorder="1" applyAlignment="1" applyProtection="1">
      <alignment horizontal="center" vertical="center" wrapText="1"/>
      <protection/>
    </xf>
    <xf numFmtId="166" fontId="20" fillId="0" borderId="11" xfId="65" applyFont="1" applyFill="1" applyBorder="1" applyAlignment="1" applyProtection="1">
      <alignment horizontal="left" vertical="center" wrapText="1"/>
      <protection/>
    </xf>
    <xf numFmtId="164" fontId="20" fillId="25" borderId="11" xfId="55" applyFont="1" applyFill="1" applyBorder="1" applyAlignment="1">
      <alignment horizontal="left" vertical="center" wrapText="1"/>
      <protection/>
    </xf>
    <xf numFmtId="164" fontId="20" fillId="25" borderId="11" xfId="55" applyNumberFormat="1" applyFont="1" applyFill="1" applyBorder="1" applyAlignment="1">
      <alignment horizontal="center" vertical="center" wrapText="1"/>
      <protection/>
    </xf>
    <xf numFmtId="178" fontId="20" fillId="0" borderId="11" xfId="55" applyNumberFormat="1" applyFont="1" applyFill="1" applyBorder="1" applyAlignment="1">
      <alignment horizontal="center" vertical="center" wrapText="1"/>
      <protection/>
    </xf>
    <xf numFmtId="164" fontId="23" fillId="11" borderId="14" xfId="0" applyFont="1" applyFill="1" applyBorder="1" applyAlignment="1">
      <alignment horizontal="center" vertical="center"/>
    </xf>
    <xf numFmtId="166" fontId="23" fillId="11" borderId="15" xfId="0" applyNumberFormat="1" applyFont="1" applyFill="1" applyBorder="1" applyAlignment="1">
      <alignment vertical="center"/>
    </xf>
    <xf numFmtId="164" fontId="28" fillId="0" borderId="0" xfId="0" applyFont="1" applyAlignment="1">
      <alignment horizontal="right" vertical="center"/>
    </xf>
    <xf numFmtId="164" fontId="29" fillId="21" borderId="11" xfId="0" applyFont="1" applyFill="1" applyBorder="1" applyAlignment="1">
      <alignment horizontal="center" vertical="center"/>
    </xf>
    <xf numFmtId="164" fontId="29" fillId="21" borderId="11" xfId="0" applyFont="1" applyFill="1" applyBorder="1" applyAlignment="1">
      <alignment horizontal="center" vertical="center" wrapText="1"/>
    </xf>
    <xf numFmtId="164" fontId="28" fillId="21" borderId="11" xfId="0" applyFont="1" applyFill="1" applyBorder="1" applyAlignment="1">
      <alignment horizontal="center" vertical="center"/>
    </xf>
    <xf numFmtId="164" fontId="25" fillId="0" borderId="11" xfId="0" applyFont="1" applyBorder="1" applyAlignment="1">
      <alignment horizontal="center" vertical="center"/>
    </xf>
    <xf numFmtId="174" fontId="25" fillId="0" borderId="11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79" fontId="25" fillId="0" borderId="11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180" fontId="25" fillId="0" borderId="11" xfId="0" applyNumberFormat="1" applyFont="1" applyBorder="1" applyAlignment="1">
      <alignment horizontal="center" vertical="center"/>
    </xf>
    <xf numFmtId="181" fontId="20" fillId="0" borderId="11" xfId="0" applyNumberFormat="1" applyFont="1" applyBorder="1" applyAlignment="1">
      <alignment horizontal="center" vertical="center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Dziesiętny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_pozostałe dane" xfId="58"/>
    <cellStyle name="Obliczenia" xfId="59"/>
    <cellStyle name="Suma" xfId="60"/>
    <cellStyle name="Tekst objaśnienia" xfId="61"/>
    <cellStyle name="Tekst ostrzeżenia" xfId="62"/>
    <cellStyle name="Tytuł" xfId="63"/>
    <cellStyle name="Uwaga" xfId="64"/>
    <cellStyle name="Walutowy 2" xfId="65"/>
    <cellStyle name="Walutowy 3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0.8515625" style="0" customWidth="1"/>
    <col min="3" max="3" width="20.140625" style="0" customWidth="1"/>
    <col min="4" max="4" width="13.7109375" style="0" customWidth="1"/>
    <col min="5" max="5" width="12.140625" style="1" customWidth="1"/>
    <col min="6" max="6" width="10.00390625" style="1" customWidth="1"/>
    <col min="7" max="7" width="23.421875" style="1" customWidth="1"/>
    <col min="8" max="8" width="12.7109375" style="0" customWidth="1"/>
    <col min="9" max="9" width="14.140625" style="1" customWidth="1"/>
    <col min="10" max="10" width="16.28125" style="1" customWidth="1"/>
    <col min="11" max="11" width="21.8515625" style="1" customWidth="1"/>
    <col min="12" max="12" width="21.140625" style="1" customWidth="1"/>
    <col min="13" max="13" width="13.8515625" style="0" customWidth="1"/>
    <col min="14" max="14" width="23.7109375" style="1" customWidth="1"/>
  </cols>
  <sheetData>
    <row r="1" spans="1:14" s="5" customFormat="1" ht="21" customHeight="1">
      <c r="A1" s="2" t="s">
        <v>0</v>
      </c>
      <c r="B1" s="2"/>
      <c r="C1" s="2"/>
      <c r="D1" s="2"/>
      <c r="E1" s="2"/>
      <c r="F1" s="2"/>
      <c r="G1" s="3"/>
      <c r="H1" s="4"/>
      <c r="I1" s="3"/>
      <c r="J1" s="3"/>
      <c r="K1" s="3"/>
      <c r="L1" s="3"/>
      <c r="N1" s="3"/>
    </row>
    <row r="2" spans="5:14" s="5" customFormat="1" ht="21" customHeight="1">
      <c r="E2" s="3"/>
      <c r="F2" s="3"/>
      <c r="G2" s="3"/>
      <c r="I2" s="3"/>
      <c r="J2" s="3"/>
      <c r="K2" s="3"/>
      <c r="L2" s="3"/>
      <c r="N2" s="3"/>
    </row>
    <row r="3" spans="1:14" s="5" customFormat="1" ht="61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s="5" customFormat="1" ht="39.75" customHeight="1">
      <c r="A4" s="7">
        <v>1</v>
      </c>
      <c r="B4" s="8" t="s">
        <v>15</v>
      </c>
      <c r="C4" s="8" t="s">
        <v>16</v>
      </c>
      <c r="D4" s="9" t="s">
        <v>17</v>
      </c>
      <c r="E4" s="10">
        <v>910002701</v>
      </c>
      <c r="F4" s="10" t="s">
        <v>18</v>
      </c>
      <c r="G4" s="10" t="s">
        <v>19</v>
      </c>
      <c r="H4" s="9">
        <v>37</v>
      </c>
      <c r="I4" s="9">
        <v>0</v>
      </c>
      <c r="J4" s="7" t="s">
        <v>20</v>
      </c>
      <c r="K4" s="7" t="s">
        <v>21</v>
      </c>
      <c r="L4" s="7" t="s">
        <v>21</v>
      </c>
      <c r="M4" s="11">
        <v>6582259</v>
      </c>
      <c r="N4" s="7">
        <v>5</v>
      </c>
    </row>
    <row r="5" spans="1:14" s="13" customFormat="1" ht="39.75" customHeight="1">
      <c r="A5" s="9">
        <v>2</v>
      </c>
      <c r="B5" s="8" t="s">
        <v>22</v>
      </c>
      <c r="C5" s="8" t="s">
        <v>23</v>
      </c>
      <c r="D5" s="9" t="s">
        <v>24</v>
      </c>
      <c r="E5" s="12" t="s">
        <v>25</v>
      </c>
      <c r="F5" s="12" t="s">
        <v>26</v>
      </c>
      <c r="G5" s="12" t="s">
        <v>27</v>
      </c>
      <c r="H5" s="9">
        <v>2</v>
      </c>
      <c r="I5" s="9">
        <v>0</v>
      </c>
      <c r="J5" s="9" t="s">
        <v>28</v>
      </c>
      <c r="K5" s="7" t="s">
        <v>21</v>
      </c>
      <c r="L5" s="7" t="s">
        <v>21</v>
      </c>
      <c r="M5" s="11">
        <v>87703</v>
      </c>
      <c r="N5" s="9">
        <v>0</v>
      </c>
    </row>
    <row r="6" spans="1:14" s="13" customFormat="1" ht="39.75" customHeight="1">
      <c r="A6" s="7">
        <v>3</v>
      </c>
      <c r="B6" s="8" t="s">
        <v>29</v>
      </c>
      <c r="C6" s="8" t="s">
        <v>30</v>
      </c>
      <c r="D6" s="9" t="s">
        <v>31</v>
      </c>
      <c r="E6" s="12" t="s">
        <v>32</v>
      </c>
      <c r="F6" s="12" t="s">
        <v>33</v>
      </c>
      <c r="G6" s="12" t="s">
        <v>34</v>
      </c>
      <c r="H6" s="9">
        <v>6</v>
      </c>
      <c r="I6" s="9">
        <v>0</v>
      </c>
      <c r="J6" s="9" t="s">
        <v>28</v>
      </c>
      <c r="K6" s="7" t="s">
        <v>21</v>
      </c>
      <c r="L6" s="7" t="s">
        <v>21</v>
      </c>
      <c r="M6" s="11">
        <v>2346896</v>
      </c>
      <c r="N6" s="9">
        <v>0</v>
      </c>
    </row>
    <row r="7" spans="1:14" s="13" customFormat="1" ht="39.75" customHeight="1">
      <c r="A7" s="9">
        <v>4</v>
      </c>
      <c r="B7" s="8" t="s">
        <v>35</v>
      </c>
      <c r="C7" s="8" t="s">
        <v>36</v>
      </c>
      <c r="D7" s="9">
        <v>8911584240</v>
      </c>
      <c r="E7" s="12" t="s">
        <v>37</v>
      </c>
      <c r="F7" s="12" t="s">
        <v>38</v>
      </c>
      <c r="G7" s="12" t="s">
        <v>39</v>
      </c>
      <c r="H7" s="9">
        <v>7</v>
      </c>
      <c r="I7" s="9">
        <v>0</v>
      </c>
      <c r="J7" s="9" t="s">
        <v>28</v>
      </c>
      <c r="K7" s="7" t="s">
        <v>21</v>
      </c>
      <c r="L7" s="7" t="s">
        <v>21</v>
      </c>
      <c r="M7" s="11">
        <v>563000</v>
      </c>
      <c r="N7" s="9">
        <v>0</v>
      </c>
    </row>
    <row r="8" spans="1:14" s="13" customFormat="1" ht="39.75" customHeight="1">
      <c r="A8" s="7">
        <v>5</v>
      </c>
      <c r="B8" s="8" t="s">
        <v>40</v>
      </c>
      <c r="C8" s="8" t="s">
        <v>41</v>
      </c>
      <c r="D8" s="9" t="s">
        <v>42</v>
      </c>
      <c r="E8" s="12" t="s">
        <v>43</v>
      </c>
      <c r="F8" s="12" t="s">
        <v>44</v>
      </c>
      <c r="G8" s="12" t="s">
        <v>45</v>
      </c>
      <c r="H8" s="9">
        <v>14</v>
      </c>
      <c r="I8" s="9">
        <v>80</v>
      </c>
      <c r="J8" s="9" t="s">
        <v>46</v>
      </c>
      <c r="K8" s="7" t="s">
        <v>21</v>
      </c>
      <c r="L8" s="7" t="s">
        <v>21</v>
      </c>
      <c r="M8" s="11">
        <v>803400</v>
      </c>
      <c r="N8" s="9">
        <v>15</v>
      </c>
    </row>
    <row r="9" spans="1:14" s="5" customFormat="1" ht="39.75" customHeight="1">
      <c r="A9" s="9">
        <v>6</v>
      </c>
      <c r="B9" s="8" t="s">
        <v>47</v>
      </c>
      <c r="C9" s="8" t="s">
        <v>48</v>
      </c>
      <c r="D9" s="14" t="s">
        <v>49</v>
      </c>
      <c r="E9" s="7">
        <v>911257455</v>
      </c>
      <c r="F9" s="7" t="s">
        <v>50</v>
      </c>
      <c r="G9" s="7" t="s">
        <v>45</v>
      </c>
      <c r="H9" s="7">
        <v>24</v>
      </c>
      <c r="I9" s="7">
        <v>147</v>
      </c>
      <c r="J9" s="9" t="s">
        <v>51</v>
      </c>
      <c r="K9" s="7" t="s">
        <v>21</v>
      </c>
      <c r="L9" s="7" t="s">
        <v>21</v>
      </c>
      <c r="M9" s="11">
        <v>1514200</v>
      </c>
      <c r="N9" s="7">
        <v>21</v>
      </c>
    </row>
    <row r="10" spans="1:14" s="13" customFormat="1" ht="39.75" customHeight="1">
      <c r="A10" s="7">
        <v>7</v>
      </c>
      <c r="B10" s="8" t="s">
        <v>52</v>
      </c>
      <c r="C10" s="8" t="s">
        <v>53</v>
      </c>
      <c r="D10" s="9" t="s">
        <v>54</v>
      </c>
      <c r="E10" s="10" t="s">
        <v>55</v>
      </c>
      <c r="F10" s="9" t="s">
        <v>56</v>
      </c>
      <c r="G10" s="12" t="s">
        <v>45</v>
      </c>
      <c r="H10" s="9">
        <v>43</v>
      </c>
      <c r="I10" s="9">
        <v>346</v>
      </c>
      <c r="J10" s="9" t="s">
        <v>57</v>
      </c>
      <c r="K10" s="7" t="s">
        <v>21</v>
      </c>
      <c r="L10" s="7" t="s">
        <v>21</v>
      </c>
      <c r="M10" s="11">
        <v>2820400</v>
      </c>
      <c r="N10" s="9">
        <v>6</v>
      </c>
    </row>
  </sheetData>
  <mergeCells count="1">
    <mergeCell ref="A1:F1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28125" style="57" customWidth="1"/>
    <col min="2" max="2" width="23.00390625" style="57" customWidth="1"/>
    <col min="3" max="4" width="18.140625" style="57" customWidth="1"/>
    <col min="5" max="5" width="16.421875" style="57" customWidth="1"/>
  </cols>
  <sheetData>
    <row r="1" spans="1:5" ht="21" customHeight="1">
      <c r="A1" s="135" t="s">
        <v>593</v>
      </c>
      <c r="B1" s="135"/>
      <c r="C1" s="135"/>
      <c r="D1" s="216"/>
      <c r="E1" s="226"/>
    </row>
    <row r="2" spans="1:5" ht="21" customHeight="1">
      <c r="A2" s="216"/>
      <c r="B2" s="216"/>
      <c r="C2" s="216"/>
      <c r="D2" s="216"/>
      <c r="E2" s="216"/>
    </row>
    <row r="3" spans="1:5" s="159" customFormat="1" ht="30" customHeight="1">
      <c r="A3" s="227" t="s">
        <v>594</v>
      </c>
      <c r="B3" s="227" t="s">
        <v>595</v>
      </c>
      <c r="C3" s="228" t="s">
        <v>596</v>
      </c>
      <c r="D3" s="229" t="s">
        <v>597</v>
      </c>
      <c r="E3" s="227" t="s">
        <v>598</v>
      </c>
    </row>
    <row r="4" spans="1:5" s="232" customFormat="1" ht="21" customHeight="1">
      <c r="A4" s="230">
        <v>1</v>
      </c>
      <c r="B4" s="230" t="s">
        <v>599</v>
      </c>
      <c r="C4" s="231">
        <v>25382</v>
      </c>
      <c r="D4" s="71">
        <v>69062807516</v>
      </c>
      <c r="E4" s="230" t="s">
        <v>127</v>
      </c>
    </row>
    <row r="5" spans="1:5" s="232" customFormat="1" ht="21" customHeight="1">
      <c r="A5" s="230">
        <v>2</v>
      </c>
      <c r="B5" s="230" t="s">
        <v>600</v>
      </c>
      <c r="C5" s="231">
        <v>27013</v>
      </c>
      <c r="D5" s="71">
        <v>73121507734</v>
      </c>
      <c r="E5" s="233" t="s">
        <v>127</v>
      </c>
    </row>
    <row r="6" spans="1:5" s="232" customFormat="1" ht="21" customHeight="1">
      <c r="A6" s="230">
        <v>3</v>
      </c>
      <c r="B6" s="230" t="s">
        <v>601</v>
      </c>
      <c r="C6" s="231">
        <v>32614</v>
      </c>
      <c r="D6" s="71">
        <v>89041600550</v>
      </c>
      <c r="E6" s="230" t="s">
        <v>127</v>
      </c>
    </row>
    <row r="7" spans="1:5" s="232" customFormat="1" ht="21" customHeight="1">
      <c r="A7" s="230">
        <v>4</v>
      </c>
      <c r="B7" s="230" t="s">
        <v>602</v>
      </c>
      <c r="C7" s="231">
        <v>28132</v>
      </c>
      <c r="D7" s="71">
        <v>77010708956</v>
      </c>
      <c r="E7" s="230" t="s">
        <v>127</v>
      </c>
    </row>
    <row r="8" spans="1:5" s="232" customFormat="1" ht="21" customHeight="1">
      <c r="A8" s="230">
        <v>5</v>
      </c>
      <c r="B8" s="230" t="s">
        <v>603</v>
      </c>
      <c r="C8" s="231">
        <v>28957</v>
      </c>
      <c r="D8" s="230">
        <v>79041209996</v>
      </c>
      <c r="E8" s="230" t="s">
        <v>216</v>
      </c>
    </row>
    <row r="9" spans="1:5" s="232" customFormat="1" ht="21" customHeight="1">
      <c r="A9" s="230">
        <v>6</v>
      </c>
      <c r="B9" s="230" t="s">
        <v>604</v>
      </c>
      <c r="C9" s="231">
        <v>23137</v>
      </c>
      <c r="D9" s="71">
        <v>63050610456</v>
      </c>
      <c r="E9" s="230" t="s">
        <v>216</v>
      </c>
    </row>
    <row r="10" spans="1:5" s="232" customFormat="1" ht="21" customHeight="1">
      <c r="A10" s="230">
        <v>7</v>
      </c>
      <c r="B10" s="230" t="s">
        <v>605</v>
      </c>
      <c r="C10" s="231">
        <v>25429</v>
      </c>
      <c r="D10" s="234">
        <v>69081400774</v>
      </c>
      <c r="E10" s="230" t="s">
        <v>216</v>
      </c>
    </row>
    <row r="11" spans="1:5" s="232" customFormat="1" ht="21" customHeight="1">
      <c r="A11" s="230">
        <v>8</v>
      </c>
      <c r="B11" s="230" t="s">
        <v>606</v>
      </c>
      <c r="C11" s="231">
        <v>19779</v>
      </c>
      <c r="D11" s="234">
        <v>54022402119</v>
      </c>
      <c r="E11" s="230" t="s">
        <v>216</v>
      </c>
    </row>
    <row r="12" spans="1:5" s="232" customFormat="1" ht="21" customHeight="1">
      <c r="A12" s="230">
        <v>9</v>
      </c>
      <c r="B12" s="230" t="s">
        <v>607</v>
      </c>
      <c r="C12" s="231">
        <v>34939</v>
      </c>
      <c r="D12" s="234">
        <v>95082805430</v>
      </c>
      <c r="E12" s="230" t="s">
        <v>216</v>
      </c>
    </row>
    <row r="13" spans="1:5" s="232" customFormat="1" ht="21" customHeight="1">
      <c r="A13" s="230">
        <v>10</v>
      </c>
      <c r="B13" s="230" t="s">
        <v>608</v>
      </c>
      <c r="C13" s="231">
        <v>34337</v>
      </c>
      <c r="D13" s="234">
        <v>94010313199</v>
      </c>
      <c r="E13" s="230" t="s">
        <v>216</v>
      </c>
    </row>
    <row r="14" spans="1:5" s="232" customFormat="1" ht="21" customHeight="1">
      <c r="A14" s="230">
        <v>11</v>
      </c>
      <c r="B14" s="230" t="s">
        <v>609</v>
      </c>
      <c r="C14" s="231">
        <v>25823</v>
      </c>
      <c r="D14" s="234">
        <v>70091209691</v>
      </c>
      <c r="E14" s="230" t="s">
        <v>132</v>
      </c>
    </row>
    <row r="15" spans="1:5" s="232" customFormat="1" ht="21" customHeight="1">
      <c r="A15" s="230">
        <v>12</v>
      </c>
      <c r="B15" s="230" t="s">
        <v>610</v>
      </c>
      <c r="C15" s="231">
        <v>23025</v>
      </c>
      <c r="D15" s="234">
        <v>63011411250</v>
      </c>
      <c r="E15" s="230" t="s">
        <v>132</v>
      </c>
    </row>
    <row r="16" spans="1:5" s="232" customFormat="1" ht="21" customHeight="1">
      <c r="A16" s="230">
        <v>13</v>
      </c>
      <c r="B16" s="230" t="s">
        <v>611</v>
      </c>
      <c r="C16" s="231">
        <v>21405</v>
      </c>
      <c r="D16" s="234">
        <v>58080818734</v>
      </c>
      <c r="E16" s="230" t="s">
        <v>132</v>
      </c>
    </row>
    <row r="17" spans="1:5" s="232" customFormat="1" ht="21" customHeight="1">
      <c r="A17" s="230">
        <v>14</v>
      </c>
      <c r="B17" s="230" t="s">
        <v>612</v>
      </c>
      <c r="C17" s="231">
        <v>22463</v>
      </c>
      <c r="D17" s="234">
        <v>61070111870</v>
      </c>
      <c r="E17" s="230" t="s">
        <v>132</v>
      </c>
    </row>
    <row r="18" spans="1:5" s="232" customFormat="1" ht="21" customHeight="1">
      <c r="A18" s="230">
        <f aca="true" t="shared" si="0" ref="A18:A34">A17+1</f>
        <v>15</v>
      </c>
      <c r="B18" s="230" t="s">
        <v>613</v>
      </c>
      <c r="C18" s="235">
        <v>31326</v>
      </c>
      <c r="D18" s="236">
        <v>85100606657</v>
      </c>
      <c r="E18" s="230" t="s">
        <v>124</v>
      </c>
    </row>
    <row r="19" spans="1:5" s="232" customFormat="1" ht="21" customHeight="1">
      <c r="A19" s="230">
        <f t="shared" si="0"/>
        <v>16</v>
      </c>
      <c r="B19" s="230" t="s">
        <v>614</v>
      </c>
      <c r="C19" s="235">
        <v>28156</v>
      </c>
      <c r="D19" s="236">
        <v>77013109358</v>
      </c>
      <c r="E19" s="230" t="s">
        <v>124</v>
      </c>
    </row>
    <row r="20" spans="1:5" s="232" customFormat="1" ht="21" customHeight="1">
      <c r="A20" s="230">
        <f t="shared" si="0"/>
        <v>17</v>
      </c>
      <c r="B20" s="230" t="s">
        <v>615</v>
      </c>
      <c r="C20" s="235">
        <v>31288</v>
      </c>
      <c r="D20" s="236">
        <v>85082907775</v>
      </c>
      <c r="E20" s="230" t="s">
        <v>124</v>
      </c>
    </row>
    <row r="21" spans="1:5" s="232" customFormat="1" ht="21" customHeight="1">
      <c r="A21" s="230">
        <f t="shared" si="0"/>
        <v>18</v>
      </c>
      <c r="B21" s="230" t="s">
        <v>616</v>
      </c>
      <c r="C21" s="235">
        <v>29782</v>
      </c>
      <c r="D21" s="236">
        <v>81071509177</v>
      </c>
      <c r="E21" s="230" t="s">
        <v>124</v>
      </c>
    </row>
    <row r="22" spans="1:5" s="232" customFormat="1" ht="21" customHeight="1">
      <c r="A22" s="230">
        <f t="shared" si="0"/>
        <v>19</v>
      </c>
      <c r="B22" s="230" t="s">
        <v>617</v>
      </c>
      <c r="C22" s="235">
        <v>19570</v>
      </c>
      <c r="D22" s="236">
        <v>53073012838</v>
      </c>
      <c r="E22" s="230" t="s">
        <v>124</v>
      </c>
    </row>
    <row r="23" spans="1:5" s="232" customFormat="1" ht="21" customHeight="1">
      <c r="A23" s="230">
        <f t="shared" si="0"/>
        <v>20</v>
      </c>
      <c r="B23" s="230" t="s">
        <v>618</v>
      </c>
      <c r="C23" s="235">
        <v>29134</v>
      </c>
      <c r="D23" s="236">
        <v>79100608658</v>
      </c>
      <c r="E23" s="230" t="s">
        <v>124</v>
      </c>
    </row>
    <row r="24" spans="1:5" s="232" customFormat="1" ht="21" customHeight="1">
      <c r="A24" s="230">
        <f t="shared" si="0"/>
        <v>21</v>
      </c>
      <c r="B24" s="230" t="s">
        <v>619</v>
      </c>
      <c r="C24" s="235">
        <v>28642</v>
      </c>
      <c r="D24" s="236">
        <v>78060120855</v>
      </c>
      <c r="E24" s="230" t="s">
        <v>124</v>
      </c>
    </row>
    <row r="25" spans="1:5" s="232" customFormat="1" ht="21" customHeight="1">
      <c r="A25" s="230">
        <f t="shared" si="0"/>
        <v>22</v>
      </c>
      <c r="B25" s="230" t="s">
        <v>620</v>
      </c>
      <c r="C25" s="235">
        <v>20085</v>
      </c>
      <c r="D25" s="236">
        <v>54122709653</v>
      </c>
      <c r="E25" s="230" t="s">
        <v>124</v>
      </c>
    </row>
    <row r="26" spans="1:5" s="232" customFormat="1" ht="21" customHeight="1">
      <c r="A26" s="230">
        <f t="shared" si="0"/>
        <v>23</v>
      </c>
      <c r="B26" s="230" t="s">
        <v>621</v>
      </c>
      <c r="C26" s="235">
        <v>28610</v>
      </c>
      <c r="D26" s="236">
        <v>78043008398</v>
      </c>
      <c r="E26" s="230" t="s">
        <v>124</v>
      </c>
    </row>
    <row r="27" spans="1:5" s="232" customFormat="1" ht="21" customHeight="1">
      <c r="A27" s="230">
        <f t="shared" si="0"/>
        <v>24</v>
      </c>
      <c r="B27" s="230" t="s">
        <v>622</v>
      </c>
      <c r="C27" s="235">
        <v>27248</v>
      </c>
      <c r="D27" s="236">
        <v>74080707951</v>
      </c>
      <c r="E27" s="230" t="s">
        <v>124</v>
      </c>
    </row>
    <row r="28" spans="1:5" s="232" customFormat="1" ht="21" customHeight="1">
      <c r="A28" s="230">
        <f t="shared" si="0"/>
        <v>25</v>
      </c>
      <c r="B28" s="230" t="s">
        <v>623</v>
      </c>
      <c r="C28" s="235">
        <v>21969</v>
      </c>
      <c r="D28" s="236">
        <v>60222312710</v>
      </c>
      <c r="E28" s="230" t="s">
        <v>124</v>
      </c>
    </row>
    <row r="29" spans="1:5" s="232" customFormat="1" ht="21" customHeight="1">
      <c r="A29" s="230">
        <f t="shared" si="0"/>
        <v>26</v>
      </c>
      <c r="B29" s="230" t="s">
        <v>624</v>
      </c>
      <c r="C29" s="235">
        <v>27449</v>
      </c>
      <c r="D29" s="236">
        <v>75022409371</v>
      </c>
      <c r="E29" s="230" t="s">
        <v>124</v>
      </c>
    </row>
    <row r="30" spans="1:5" s="232" customFormat="1" ht="21" customHeight="1">
      <c r="A30" s="230">
        <f t="shared" si="0"/>
        <v>27</v>
      </c>
      <c r="B30" s="230" t="s">
        <v>625</v>
      </c>
      <c r="C30" s="235">
        <v>32490</v>
      </c>
      <c r="D30" s="236">
        <v>88121300454</v>
      </c>
      <c r="E30" s="230" t="s">
        <v>124</v>
      </c>
    </row>
    <row r="31" spans="1:5" s="232" customFormat="1" ht="21" customHeight="1">
      <c r="A31" s="230">
        <f t="shared" si="0"/>
        <v>28</v>
      </c>
      <c r="B31" s="230" t="s">
        <v>626</v>
      </c>
      <c r="C31" s="235">
        <v>30619</v>
      </c>
      <c r="D31" s="236">
        <v>83103006917</v>
      </c>
      <c r="E31" s="230" t="s">
        <v>124</v>
      </c>
    </row>
    <row r="32" spans="1:5" s="232" customFormat="1" ht="21" customHeight="1">
      <c r="A32" s="230">
        <f t="shared" si="0"/>
        <v>29</v>
      </c>
      <c r="B32" s="230" t="s">
        <v>627</v>
      </c>
      <c r="C32" s="235">
        <v>32139</v>
      </c>
      <c r="D32" s="236">
        <v>87122805814</v>
      </c>
      <c r="E32" s="230" t="s">
        <v>124</v>
      </c>
    </row>
    <row r="33" spans="1:5" s="159" customFormat="1" ht="20.25" customHeight="1">
      <c r="A33" s="230">
        <f t="shared" si="0"/>
        <v>30</v>
      </c>
      <c r="B33" s="230" t="s">
        <v>628</v>
      </c>
      <c r="C33" s="235">
        <v>34373</v>
      </c>
      <c r="D33" s="236">
        <v>94020805514</v>
      </c>
      <c r="E33" s="230" t="s">
        <v>124</v>
      </c>
    </row>
    <row r="34" spans="1:5" s="159" customFormat="1" ht="22.5" customHeight="1">
      <c r="A34" s="230">
        <f t="shared" si="0"/>
        <v>31</v>
      </c>
      <c r="B34" s="230" t="s">
        <v>629</v>
      </c>
      <c r="C34" s="235">
        <v>33137</v>
      </c>
      <c r="D34" s="236">
        <v>90092100777</v>
      </c>
      <c r="E34" s="230" t="s">
        <v>124</v>
      </c>
    </row>
  </sheetData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3.8515625" style="3" customWidth="1"/>
    <col min="2" max="2" width="34.8515625" style="5" customWidth="1"/>
    <col min="3" max="3" width="24.00390625" style="3" customWidth="1"/>
    <col min="4" max="4" width="12.8515625" style="15" customWidth="1"/>
    <col min="5" max="5" width="13.57421875" style="15" customWidth="1"/>
    <col min="6" max="6" width="18.8515625" style="16" customWidth="1"/>
    <col min="7" max="7" width="11.140625" style="5" customWidth="1"/>
    <col min="8" max="8" width="16.7109375" style="5" customWidth="1"/>
    <col min="9" max="9" width="13.57421875" style="5" customWidth="1"/>
    <col min="10" max="10" width="27.00390625" style="5" customWidth="1"/>
    <col min="11" max="11" width="17.140625" style="5" customWidth="1"/>
    <col min="12" max="12" width="15.421875" style="5" customWidth="1"/>
    <col min="13" max="13" width="14.140625" style="5" customWidth="1"/>
    <col min="14" max="14" width="15.57421875" style="5" customWidth="1"/>
    <col min="15" max="15" width="3.8515625" style="3" customWidth="1"/>
    <col min="16" max="16" width="19.421875" style="13" customWidth="1"/>
    <col min="17" max="17" width="27.28125" style="13" customWidth="1"/>
    <col min="18" max="23" width="15.8515625" style="5" customWidth="1"/>
    <col min="24" max="24" width="13.421875" style="3" customWidth="1"/>
    <col min="25" max="27" width="13.421875" style="5" customWidth="1"/>
    <col min="28" max="28" width="15.57421875" style="5" customWidth="1"/>
    <col min="29" max="30" width="0" style="5" hidden="1" customWidth="1"/>
  </cols>
  <sheetData>
    <row r="1" spans="1:24" ht="21" customHeight="1">
      <c r="A1" s="17" t="s">
        <v>58</v>
      </c>
      <c r="B1" s="17"/>
      <c r="C1" s="17"/>
      <c r="D1" s="17"/>
      <c r="E1" s="18"/>
      <c r="G1" s="19"/>
      <c r="O1" s="20"/>
      <c r="P1" s="21"/>
      <c r="Q1" s="21"/>
      <c r="X1" s="20"/>
    </row>
    <row r="2" spans="1:29" s="24" customFormat="1" ht="21" customHeight="1">
      <c r="A2" s="22"/>
      <c r="B2" s="13"/>
      <c r="C2" s="13"/>
      <c r="D2" s="13"/>
      <c r="E2" s="13"/>
      <c r="F2" s="13"/>
      <c r="G2" s="13"/>
      <c r="H2" s="13"/>
      <c r="I2" s="13"/>
      <c r="J2" s="23" t="s">
        <v>59</v>
      </c>
      <c r="K2" s="23"/>
      <c r="L2" s="13"/>
      <c r="M2" s="13"/>
      <c r="N2" s="13"/>
      <c r="O2" s="22"/>
      <c r="P2" s="13"/>
      <c r="Q2" s="13"/>
      <c r="R2" s="13"/>
      <c r="S2" s="13"/>
      <c r="T2" s="13"/>
      <c r="U2" s="13"/>
      <c r="X2" s="22"/>
      <c r="Y2" s="13"/>
      <c r="Z2" s="13"/>
      <c r="AA2" s="23" t="s">
        <v>60</v>
      </c>
      <c r="AB2" s="23"/>
      <c r="AC2" s="23"/>
    </row>
    <row r="3" ht="21" customHeight="1"/>
    <row r="4" spans="1:30" ht="30.75" customHeight="1">
      <c r="A4" s="6" t="s">
        <v>61</v>
      </c>
      <c r="B4" s="6" t="s">
        <v>62</v>
      </c>
      <c r="C4" s="6" t="s">
        <v>63</v>
      </c>
      <c r="D4" s="6" t="s">
        <v>64</v>
      </c>
      <c r="E4" s="6" t="s">
        <v>65</v>
      </c>
      <c r="F4" s="6" t="s">
        <v>66</v>
      </c>
      <c r="G4" s="6" t="s">
        <v>67</v>
      </c>
      <c r="H4" s="6" t="s">
        <v>68</v>
      </c>
      <c r="I4" s="6" t="s">
        <v>69</v>
      </c>
      <c r="J4" s="6" t="s">
        <v>70</v>
      </c>
      <c r="K4" s="6" t="s">
        <v>71</v>
      </c>
      <c r="L4" s="6" t="s">
        <v>72</v>
      </c>
      <c r="M4" s="6"/>
      <c r="N4" s="6"/>
      <c r="O4" s="6" t="s">
        <v>61</v>
      </c>
      <c r="P4" s="6" t="s">
        <v>73</v>
      </c>
      <c r="Q4" s="6" t="s">
        <v>74</v>
      </c>
      <c r="R4" s="6" t="s">
        <v>75</v>
      </c>
      <c r="S4" s="6"/>
      <c r="T4" s="6"/>
      <c r="U4" s="6"/>
      <c r="V4" s="6"/>
      <c r="W4" s="6"/>
      <c r="X4" s="25" t="s">
        <v>76</v>
      </c>
      <c r="Y4" s="25" t="s">
        <v>77</v>
      </c>
      <c r="Z4" s="25" t="s">
        <v>78</v>
      </c>
      <c r="AA4" s="25" t="s">
        <v>79</v>
      </c>
      <c r="AB4" s="25" t="s">
        <v>80</v>
      </c>
      <c r="AC4" s="25" t="s">
        <v>81</v>
      </c>
      <c r="AD4" s="25" t="s">
        <v>82</v>
      </c>
    </row>
    <row r="5" spans="1:30" ht="53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83</v>
      </c>
      <c r="M5" s="6" t="s">
        <v>84</v>
      </c>
      <c r="N5" s="6" t="s">
        <v>85</v>
      </c>
      <c r="O5" s="6"/>
      <c r="P5" s="6"/>
      <c r="Q5" s="6"/>
      <c r="R5" s="6" t="s">
        <v>86</v>
      </c>
      <c r="S5" s="6" t="s">
        <v>87</v>
      </c>
      <c r="T5" s="6" t="s">
        <v>88</v>
      </c>
      <c r="U5" s="6" t="s">
        <v>89</v>
      </c>
      <c r="V5" s="6" t="s">
        <v>90</v>
      </c>
      <c r="W5" s="6" t="s">
        <v>91</v>
      </c>
      <c r="X5" s="25"/>
      <c r="Y5" s="25"/>
      <c r="Z5" s="25"/>
      <c r="AA5" s="25"/>
      <c r="AB5" s="25"/>
      <c r="AC5" s="25"/>
      <c r="AD5" s="25"/>
    </row>
    <row r="6" spans="1:30" ht="15" customHeight="1">
      <c r="A6" s="26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s="34" customFormat="1" ht="27" customHeight="1">
      <c r="A7" s="9">
        <v>1</v>
      </c>
      <c r="B7" s="9" t="s">
        <v>92</v>
      </c>
      <c r="C7" s="9" t="s">
        <v>93</v>
      </c>
      <c r="D7" s="9" t="s">
        <v>94</v>
      </c>
      <c r="E7" s="9" t="s">
        <v>95</v>
      </c>
      <c r="F7" s="9" t="s">
        <v>95</v>
      </c>
      <c r="G7" s="9">
        <v>1991</v>
      </c>
      <c r="H7" s="28">
        <v>400000</v>
      </c>
      <c r="I7" s="29" t="s">
        <v>96</v>
      </c>
      <c r="J7" s="30" t="s">
        <v>97</v>
      </c>
      <c r="K7" s="9" t="s">
        <v>98</v>
      </c>
      <c r="L7" s="31" t="s">
        <v>99</v>
      </c>
      <c r="M7" s="32" t="s">
        <v>100</v>
      </c>
      <c r="N7" s="31" t="s">
        <v>101</v>
      </c>
      <c r="O7" s="9">
        <v>1</v>
      </c>
      <c r="P7" s="10">
        <v>7</v>
      </c>
      <c r="Q7" s="31" t="s">
        <v>28</v>
      </c>
      <c r="R7" s="31" t="s">
        <v>102</v>
      </c>
      <c r="S7" s="31" t="s">
        <v>102</v>
      </c>
      <c r="T7" s="31" t="s">
        <v>102</v>
      </c>
      <c r="U7" s="31" t="s">
        <v>102</v>
      </c>
      <c r="V7" s="31" t="s">
        <v>103</v>
      </c>
      <c r="W7" s="31" t="s">
        <v>102</v>
      </c>
      <c r="X7" s="31" t="s">
        <v>104</v>
      </c>
      <c r="Y7" s="33">
        <v>239.6</v>
      </c>
      <c r="Z7" s="9">
        <v>1291.08</v>
      </c>
      <c r="AA7" s="9">
        <v>1</v>
      </c>
      <c r="AB7" s="9" t="s">
        <v>21</v>
      </c>
      <c r="AC7" s="9" t="s">
        <v>21</v>
      </c>
      <c r="AD7" s="9" t="s">
        <v>21</v>
      </c>
    </row>
    <row r="8" spans="1:30" s="34" customFormat="1" ht="27" customHeight="1">
      <c r="A8" s="9">
        <v>2</v>
      </c>
      <c r="B8" s="9" t="s">
        <v>105</v>
      </c>
      <c r="C8" s="9" t="s">
        <v>106</v>
      </c>
      <c r="D8" s="9" t="s">
        <v>94</v>
      </c>
      <c r="E8" s="9" t="s">
        <v>95</v>
      </c>
      <c r="F8" s="9" t="s">
        <v>95</v>
      </c>
      <c r="G8" s="9">
        <v>1991</v>
      </c>
      <c r="H8" s="28">
        <v>1476000</v>
      </c>
      <c r="I8" s="29" t="s">
        <v>96</v>
      </c>
      <c r="J8" s="30" t="s">
        <v>97</v>
      </c>
      <c r="K8" s="9" t="s">
        <v>107</v>
      </c>
      <c r="L8" s="31" t="s">
        <v>108</v>
      </c>
      <c r="M8" s="32" t="s">
        <v>100</v>
      </c>
      <c r="N8" s="31" t="s">
        <v>109</v>
      </c>
      <c r="O8" s="9">
        <v>2</v>
      </c>
      <c r="P8" s="10">
        <v>4</v>
      </c>
      <c r="Q8" s="31" t="s">
        <v>28</v>
      </c>
      <c r="R8" s="31" t="s">
        <v>110</v>
      </c>
      <c r="S8" s="31" t="s">
        <v>111</v>
      </c>
      <c r="T8" s="31" t="s">
        <v>110</v>
      </c>
      <c r="U8" s="31" t="s">
        <v>112</v>
      </c>
      <c r="V8" s="31" t="s">
        <v>103</v>
      </c>
      <c r="W8" s="31" t="s">
        <v>110</v>
      </c>
      <c r="X8" s="31" t="s">
        <v>113</v>
      </c>
      <c r="Y8" s="9">
        <v>522.7</v>
      </c>
      <c r="Z8" s="9">
        <v>1770</v>
      </c>
      <c r="AA8" s="9">
        <v>2</v>
      </c>
      <c r="AB8" s="9" t="s">
        <v>114</v>
      </c>
      <c r="AC8" s="9" t="s">
        <v>114</v>
      </c>
      <c r="AD8" s="9" t="s">
        <v>21</v>
      </c>
    </row>
    <row r="9" spans="1:30" s="34" customFormat="1" ht="27" customHeight="1">
      <c r="A9" s="9">
        <v>3</v>
      </c>
      <c r="B9" s="9" t="s">
        <v>115</v>
      </c>
      <c r="C9" s="9" t="s">
        <v>116</v>
      </c>
      <c r="D9" s="9" t="s">
        <v>94</v>
      </c>
      <c r="E9" s="9" t="s">
        <v>95</v>
      </c>
      <c r="F9" s="9" t="s">
        <v>95</v>
      </c>
      <c r="G9" s="9">
        <v>1991</v>
      </c>
      <c r="H9" s="28">
        <v>1718000</v>
      </c>
      <c r="I9" s="29" t="s">
        <v>96</v>
      </c>
      <c r="J9" s="30" t="s">
        <v>117</v>
      </c>
      <c r="K9" s="9" t="s">
        <v>118</v>
      </c>
      <c r="L9" s="31" t="s">
        <v>119</v>
      </c>
      <c r="M9" s="32" t="s">
        <v>100</v>
      </c>
      <c r="N9" s="31" t="s">
        <v>101</v>
      </c>
      <c r="O9" s="9">
        <v>3</v>
      </c>
      <c r="P9" s="10">
        <v>3</v>
      </c>
      <c r="Q9" s="31" t="s">
        <v>28</v>
      </c>
      <c r="R9" s="31" t="s">
        <v>120</v>
      </c>
      <c r="S9" s="31" t="s">
        <v>120</v>
      </c>
      <c r="T9" s="31" t="s">
        <v>110</v>
      </c>
      <c r="U9" s="31" t="s">
        <v>120</v>
      </c>
      <c r="V9" s="31" t="s">
        <v>103</v>
      </c>
      <c r="W9" s="31" t="s">
        <v>102</v>
      </c>
      <c r="X9" s="31" t="s">
        <v>121</v>
      </c>
      <c r="Y9" s="9">
        <v>636.2</v>
      </c>
      <c r="Z9" s="33">
        <v>3023</v>
      </c>
      <c r="AA9" s="9">
        <v>2</v>
      </c>
      <c r="AB9" s="9" t="s">
        <v>114</v>
      </c>
      <c r="AC9" s="9" t="s">
        <v>114</v>
      </c>
      <c r="AD9" s="9" t="s">
        <v>21</v>
      </c>
    </row>
    <row r="10" spans="1:30" s="34" customFormat="1" ht="27" customHeight="1">
      <c r="A10" s="9">
        <v>4</v>
      </c>
      <c r="B10" s="9" t="s">
        <v>122</v>
      </c>
      <c r="C10" s="9" t="s">
        <v>123</v>
      </c>
      <c r="D10" s="9" t="s">
        <v>94</v>
      </c>
      <c r="E10" s="9" t="s">
        <v>95</v>
      </c>
      <c r="F10" s="9" t="s">
        <v>95</v>
      </c>
      <c r="G10" s="9">
        <v>1991</v>
      </c>
      <c r="H10" s="28">
        <v>474000</v>
      </c>
      <c r="I10" s="29" t="s">
        <v>96</v>
      </c>
      <c r="J10" s="30" t="s">
        <v>97</v>
      </c>
      <c r="K10" s="9" t="s">
        <v>124</v>
      </c>
      <c r="L10" s="31" t="s">
        <v>119</v>
      </c>
      <c r="M10" s="32" t="s">
        <v>100</v>
      </c>
      <c r="N10" s="31" t="s">
        <v>125</v>
      </c>
      <c r="O10" s="9">
        <v>4</v>
      </c>
      <c r="P10" s="10">
        <v>4</v>
      </c>
      <c r="Q10" s="31" t="s">
        <v>28</v>
      </c>
      <c r="R10" s="31" t="s">
        <v>110</v>
      </c>
      <c r="S10" s="31" t="s">
        <v>110</v>
      </c>
      <c r="T10" s="31" t="s">
        <v>110</v>
      </c>
      <c r="U10" s="31" t="s">
        <v>110</v>
      </c>
      <c r="V10" s="31" t="s">
        <v>103</v>
      </c>
      <c r="W10" s="31" t="s">
        <v>110</v>
      </c>
      <c r="X10" s="31" t="s">
        <v>126</v>
      </c>
      <c r="Y10" s="33">
        <v>242</v>
      </c>
      <c r="Z10" s="33">
        <v>671</v>
      </c>
      <c r="AA10" s="9">
        <v>1</v>
      </c>
      <c r="AB10" s="9" t="s">
        <v>21</v>
      </c>
      <c r="AC10" s="9" t="s">
        <v>114</v>
      </c>
      <c r="AD10" s="9" t="s">
        <v>21</v>
      </c>
    </row>
    <row r="11" spans="1:30" s="34" customFormat="1" ht="27" customHeight="1">
      <c r="A11" s="9">
        <v>5</v>
      </c>
      <c r="B11" s="9" t="s">
        <v>122</v>
      </c>
      <c r="C11" s="9" t="s">
        <v>123</v>
      </c>
      <c r="D11" s="9" t="s">
        <v>94</v>
      </c>
      <c r="E11" s="9" t="s">
        <v>95</v>
      </c>
      <c r="F11" s="9" t="s">
        <v>95</v>
      </c>
      <c r="G11" s="9">
        <v>1991</v>
      </c>
      <c r="H11" s="28">
        <v>336000</v>
      </c>
      <c r="I11" s="29" t="s">
        <v>96</v>
      </c>
      <c r="J11" s="30" t="s">
        <v>97</v>
      </c>
      <c r="K11" s="9" t="s">
        <v>127</v>
      </c>
      <c r="L11" s="31" t="s">
        <v>128</v>
      </c>
      <c r="M11" s="32" t="s">
        <v>100</v>
      </c>
      <c r="N11" s="31" t="s">
        <v>129</v>
      </c>
      <c r="O11" s="9">
        <v>5</v>
      </c>
      <c r="P11" s="10">
        <v>2</v>
      </c>
      <c r="Q11" s="31" t="s">
        <v>28</v>
      </c>
      <c r="R11" s="31" t="s">
        <v>130</v>
      </c>
      <c r="S11" s="31" t="s">
        <v>130</v>
      </c>
      <c r="T11" s="31" t="s">
        <v>102</v>
      </c>
      <c r="U11" s="31" t="s">
        <v>110</v>
      </c>
      <c r="V11" s="31" t="s">
        <v>103</v>
      </c>
      <c r="W11" s="31" t="s">
        <v>102</v>
      </c>
      <c r="X11" s="31" t="s">
        <v>131</v>
      </c>
      <c r="Y11" s="33">
        <v>167.2</v>
      </c>
      <c r="Z11" s="33">
        <v>480.5</v>
      </c>
      <c r="AA11" s="9">
        <v>1</v>
      </c>
      <c r="AB11" s="9" t="s">
        <v>21</v>
      </c>
      <c r="AC11" s="9" t="s">
        <v>114</v>
      </c>
      <c r="AD11" s="9" t="s">
        <v>21</v>
      </c>
    </row>
    <row r="12" spans="1:30" s="34" customFormat="1" ht="27" customHeight="1">
      <c r="A12" s="9">
        <v>6</v>
      </c>
      <c r="B12" s="9" t="s">
        <v>122</v>
      </c>
      <c r="C12" s="9" t="s">
        <v>123</v>
      </c>
      <c r="D12" s="9" t="s">
        <v>94</v>
      </c>
      <c r="E12" s="9" t="s">
        <v>95</v>
      </c>
      <c r="F12" s="9" t="s">
        <v>95</v>
      </c>
      <c r="G12" s="9">
        <v>1991</v>
      </c>
      <c r="H12" s="28">
        <v>322000</v>
      </c>
      <c r="I12" s="29" t="s">
        <v>96</v>
      </c>
      <c r="J12" s="30" t="s">
        <v>97</v>
      </c>
      <c r="K12" s="9" t="s">
        <v>132</v>
      </c>
      <c r="L12" s="31" t="s">
        <v>133</v>
      </c>
      <c r="M12" s="32" t="s">
        <v>100</v>
      </c>
      <c r="N12" s="31" t="s">
        <v>134</v>
      </c>
      <c r="O12" s="9">
        <v>6</v>
      </c>
      <c r="P12" s="10">
        <v>4</v>
      </c>
      <c r="Q12" s="31" t="s">
        <v>28</v>
      </c>
      <c r="R12" s="31" t="s">
        <v>110</v>
      </c>
      <c r="S12" s="31" t="s">
        <v>110</v>
      </c>
      <c r="T12" s="31" t="s">
        <v>135</v>
      </c>
      <c r="U12" s="31" t="s">
        <v>110</v>
      </c>
      <c r="V12" s="31" t="s">
        <v>103</v>
      </c>
      <c r="W12" s="31" t="s">
        <v>110</v>
      </c>
      <c r="X12" s="31" t="s">
        <v>136</v>
      </c>
      <c r="Y12" s="33">
        <v>153</v>
      </c>
      <c r="Z12" s="33">
        <v>480.6</v>
      </c>
      <c r="AA12" s="9">
        <v>1</v>
      </c>
      <c r="AB12" s="9" t="s">
        <v>21</v>
      </c>
      <c r="AC12" s="9" t="s">
        <v>114</v>
      </c>
      <c r="AD12" s="9" t="s">
        <v>21</v>
      </c>
    </row>
    <row r="13" spans="1:30" s="34" customFormat="1" ht="27" customHeight="1">
      <c r="A13" s="9">
        <v>7</v>
      </c>
      <c r="B13" s="9" t="s">
        <v>137</v>
      </c>
      <c r="C13" s="9" t="s">
        <v>138</v>
      </c>
      <c r="D13" s="9" t="s">
        <v>94</v>
      </c>
      <c r="E13" s="9" t="s">
        <v>95</v>
      </c>
      <c r="F13" s="9" t="s">
        <v>95</v>
      </c>
      <c r="G13" s="9">
        <v>1996</v>
      </c>
      <c r="H13" s="28">
        <v>826000</v>
      </c>
      <c r="I13" s="29" t="s">
        <v>96</v>
      </c>
      <c r="J13" s="30" t="s">
        <v>97</v>
      </c>
      <c r="K13" s="9" t="s">
        <v>118</v>
      </c>
      <c r="L13" s="31" t="s">
        <v>139</v>
      </c>
      <c r="M13" s="32" t="s">
        <v>100</v>
      </c>
      <c r="N13" s="31" t="s">
        <v>101</v>
      </c>
      <c r="O13" s="9">
        <v>7</v>
      </c>
      <c r="P13" s="10">
        <v>3</v>
      </c>
      <c r="Q13" s="31" t="s">
        <v>28</v>
      </c>
      <c r="R13" s="31" t="s">
        <v>120</v>
      </c>
      <c r="S13" s="31" t="s">
        <v>120</v>
      </c>
      <c r="T13" s="31" t="s">
        <v>110</v>
      </c>
      <c r="U13" s="31" t="s">
        <v>120</v>
      </c>
      <c r="V13" s="31" t="s">
        <v>103</v>
      </c>
      <c r="W13" s="31" t="s">
        <v>110</v>
      </c>
      <c r="X13" s="31" t="s">
        <v>140</v>
      </c>
      <c r="Y13" s="33">
        <v>309.6</v>
      </c>
      <c r="Z13" s="33">
        <v>1331.2</v>
      </c>
      <c r="AA13" s="9">
        <v>1</v>
      </c>
      <c r="AB13" s="9" t="s">
        <v>21</v>
      </c>
      <c r="AC13" s="9" t="s">
        <v>114</v>
      </c>
      <c r="AD13" s="9" t="s">
        <v>21</v>
      </c>
    </row>
    <row r="14" spans="1:30" s="34" customFormat="1" ht="27" customHeight="1">
      <c r="A14" s="9">
        <v>8</v>
      </c>
      <c r="B14" s="9" t="s">
        <v>141</v>
      </c>
      <c r="C14" s="9" t="s">
        <v>142</v>
      </c>
      <c r="D14" s="9" t="s">
        <v>94</v>
      </c>
      <c r="E14" s="9" t="s">
        <v>95</v>
      </c>
      <c r="F14" s="9" t="s">
        <v>95</v>
      </c>
      <c r="G14" s="9">
        <v>1996</v>
      </c>
      <c r="H14" s="11">
        <v>5104.8</v>
      </c>
      <c r="I14" s="35" t="s">
        <v>143</v>
      </c>
      <c r="J14" s="30" t="s">
        <v>97</v>
      </c>
      <c r="K14" s="9" t="s">
        <v>118</v>
      </c>
      <c r="L14" s="31" t="s">
        <v>128</v>
      </c>
      <c r="M14" s="31" t="s">
        <v>144</v>
      </c>
      <c r="N14" s="31" t="s">
        <v>101</v>
      </c>
      <c r="O14" s="9">
        <v>8</v>
      </c>
      <c r="P14" s="10">
        <v>3</v>
      </c>
      <c r="Q14" s="31" t="s">
        <v>28</v>
      </c>
      <c r="R14" s="31" t="s">
        <v>110</v>
      </c>
      <c r="S14" s="31" t="s">
        <v>120</v>
      </c>
      <c r="T14" s="31" t="s">
        <v>120</v>
      </c>
      <c r="U14" s="31" t="s">
        <v>120</v>
      </c>
      <c r="V14" s="31" t="s">
        <v>103</v>
      </c>
      <c r="W14" s="31" t="s">
        <v>120</v>
      </c>
      <c r="X14" s="36">
        <v>48</v>
      </c>
      <c r="Y14" s="33">
        <v>40</v>
      </c>
      <c r="Z14" s="33">
        <v>120</v>
      </c>
      <c r="AA14" s="9">
        <v>1</v>
      </c>
      <c r="AB14" s="9"/>
      <c r="AC14" s="9"/>
      <c r="AD14" s="9" t="s">
        <v>21</v>
      </c>
    </row>
    <row r="15" spans="1:30" s="34" customFormat="1" ht="27" customHeight="1">
      <c r="A15" s="9">
        <v>9</v>
      </c>
      <c r="B15" s="9" t="s">
        <v>145</v>
      </c>
      <c r="C15" s="9" t="s">
        <v>106</v>
      </c>
      <c r="D15" s="9" t="s">
        <v>94</v>
      </c>
      <c r="E15" s="9" t="s">
        <v>95</v>
      </c>
      <c r="F15" s="9" t="s">
        <v>95</v>
      </c>
      <c r="G15" s="9">
        <v>1996</v>
      </c>
      <c r="H15" s="28">
        <v>1269000</v>
      </c>
      <c r="I15" s="29" t="s">
        <v>96</v>
      </c>
      <c r="J15" s="30" t="s">
        <v>97</v>
      </c>
      <c r="K15" s="9" t="s">
        <v>124</v>
      </c>
      <c r="L15" s="31" t="s">
        <v>146</v>
      </c>
      <c r="M15" s="31" t="s">
        <v>144</v>
      </c>
      <c r="N15" s="31" t="s">
        <v>101</v>
      </c>
      <c r="O15" s="9">
        <v>9</v>
      </c>
      <c r="P15" s="10">
        <v>4</v>
      </c>
      <c r="Q15" s="31" t="s">
        <v>28</v>
      </c>
      <c r="R15" s="31" t="s">
        <v>102</v>
      </c>
      <c r="S15" s="31" t="s">
        <v>102</v>
      </c>
      <c r="T15" s="31" t="s">
        <v>110</v>
      </c>
      <c r="U15" s="31" t="s">
        <v>102</v>
      </c>
      <c r="V15" s="31" t="s">
        <v>103</v>
      </c>
      <c r="W15" s="31" t="s">
        <v>102</v>
      </c>
      <c r="X15" s="31" t="s">
        <v>147</v>
      </c>
      <c r="Y15" s="9">
        <v>462.41</v>
      </c>
      <c r="Z15" s="9">
        <v>1616.38</v>
      </c>
      <c r="AA15" s="9">
        <v>3</v>
      </c>
      <c r="AB15" s="9" t="s">
        <v>114</v>
      </c>
      <c r="AC15" s="9" t="s">
        <v>114</v>
      </c>
      <c r="AD15" s="9" t="s">
        <v>21</v>
      </c>
    </row>
    <row r="16" spans="1:30" s="34" customFormat="1" ht="27" customHeight="1">
      <c r="A16" s="9">
        <v>10</v>
      </c>
      <c r="B16" s="9" t="s">
        <v>105</v>
      </c>
      <c r="C16" s="9" t="s">
        <v>106</v>
      </c>
      <c r="D16" s="9" t="s">
        <v>94</v>
      </c>
      <c r="E16" s="9" t="s">
        <v>95</v>
      </c>
      <c r="F16" s="9" t="s">
        <v>95</v>
      </c>
      <c r="G16" s="9">
        <v>1996</v>
      </c>
      <c r="H16" s="28">
        <v>400000</v>
      </c>
      <c r="I16" s="29" t="s">
        <v>96</v>
      </c>
      <c r="J16" s="30" t="s">
        <v>97</v>
      </c>
      <c r="K16" s="9" t="s">
        <v>132</v>
      </c>
      <c r="L16" s="31" t="s">
        <v>148</v>
      </c>
      <c r="M16" s="32" t="s">
        <v>100</v>
      </c>
      <c r="N16" s="31" t="s">
        <v>149</v>
      </c>
      <c r="O16" s="9">
        <v>10</v>
      </c>
      <c r="P16" s="10">
        <v>4</v>
      </c>
      <c r="Q16" s="31" t="s">
        <v>28</v>
      </c>
      <c r="R16" s="31" t="s">
        <v>102</v>
      </c>
      <c r="S16" s="31" t="s">
        <v>130</v>
      </c>
      <c r="T16" s="31" t="s">
        <v>102</v>
      </c>
      <c r="U16" s="31" t="s">
        <v>102</v>
      </c>
      <c r="V16" s="31" t="s">
        <v>103</v>
      </c>
      <c r="W16" s="31" t="s">
        <v>130</v>
      </c>
      <c r="X16" s="31" t="s">
        <v>150</v>
      </c>
      <c r="Y16" s="33">
        <v>221.1</v>
      </c>
      <c r="Z16" s="9">
        <v>953.05</v>
      </c>
      <c r="AA16" s="9">
        <v>1</v>
      </c>
      <c r="AB16" s="9" t="s">
        <v>114</v>
      </c>
      <c r="AC16" s="9" t="s">
        <v>114</v>
      </c>
      <c r="AD16" s="9" t="s">
        <v>21</v>
      </c>
    </row>
    <row r="17" spans="1:30" s="34" customFormat="1" ht="27" customHeight="1">
      <c r="A17" s="9">
        <v>11</v>
      </c>
      <c r="B17" s="9" t="s">
        <v>151</v>
      </c>
      <c r="C17" s="9" t="s">
        <v>142</v>
      </c>
      <c r="D17" s="9" t="s">
        <v>94</v>
      </c>
      <c r="E17" s="9" t="s">
        <v>95</v>
      </c>
      <c r="F17" s="9" t="s">
        <v>95</v>
      </c>
      <c r="G17" s="9">
        <v>1996</v>
      </c>
      <c r="H17" s="11">
        <v>3612.7</v>
      </c>
      <c r="I17" s="35" t="s">
        <v>143</v>
      </c>
      <c r="J17" s="30" t="s">
        <v>97</v>
      </c>
      <c r="K17" s="9" t="s">
        <v>132</v>
      </c>
      <c r="L17" s="31" t="s">
        <v>152</v>
      </c>
      <c r="M17" s="31" t="s">
        <v>144</v>
      </c>
      <c r="N17" s="31" t="s">
        <v>153</v>
      </c>
      <c r="O17" s="9">
        <v>11</v>
      </c>
      <c r="P17" s="10">
        <v>4</v>
      </c>
      <c r="Q17" s="31" t="s">
        <v>28</v>
      </c>
      <c r="R17" s="31" t="s">
        <v>130</v>
      </c>
      <c r="S17" s="31" t="s">
        <v>154</v>
      </c>
      <c r="T17" s="31" t="s">
        <v>154</v>
      </c>
      <c r="U17" s="31" t="s">
        <v>154</v>
      </c>
      <c r="V17" s="31" t="s">
        <v>103</v>
      </c>
      <c r="W17" s="31" t="s">
        <v>103</v>
      </c>
      <c r="X17" s="31" t="s">
        <v>155</v>
      </c>
      <c r="Y17" s="9">
        <v>120</v>
      </c>
      <c r="Z17" s="33">
        <v>362.5</v>
      </c>
      <c r="AA17" s="9">
        <v>1</v>
      </c>
      <c r="AB17" s="9" t="s">
        <v>21</v>
      </c>
      <c r="AC17" s="9" t="s">
        <v>21</v>
      </c>
      <c r="AD17" s="9" t="s">
        <v>21</v>
      </c>
    </row>
    <row r="18" spans="1:30" s="34" customFormat="1" ht="27" customHeight="1">
      <c r="A18" s="9">
        <v>12</v>
      </c>
      <c r="B18" s="9" t="s">
        <v>156</v>
      </c>
      <c r="C18" s="37" t="s">
        <v>156</v>
      </c>
      <c r="D18" s="9" t="s">
        <v>94</v>
      </c>
      <c r="E18" s="9" t="s">
        <v>95</v>
      </c>
      <c r="F18" s="9" t="s">
        <v>95</v>
      </c>
      <c r="G18" s="9" t="s">
        <v>157</v>
      </c>
      <c r="H18" s="28">
        <v>400000</v>
      </c>
      <c r="I18" s="29" t="s">
        <v>96</v>
      </c>
      <c r="J18" s="30" t="s">
        <v>97</v>
      </c>
      <c r="K18" s="9" t="s">
        <v>158</v>
      </c>
      <c r="L18" s="31" t="s">
        <v>159</v>
      </c>
      <c r="M18" s="31" t="s">
        <v>144</v>
      </c>
      <c r="N18" s="31" t="s">
        <v>160</v>
      </c>
      <c r="O18" s="9">
        <v>12</v>
      </c>
      <c r="P18" s="10">
        <v>1</v>
      </c>
      <c r="Q18" s="31" t="s">
        <v>28</v>
      </c>
      <c r="R18" s="31" t="s">
        <v>102</v>
      </c>
      <c r="S18" s="31" t="s">
        <v>130</v>
      </c>
      <c r="T18" s="31" t="s">
        <v>154</v>
      </c>
      <c r="U18" s="31" t="s">
        <v>130</v>
      </c>
      <c r="V18" s="31" t="s">
        <v>103</v>
      </c>
      <c r="W18" s="31" t="s">
        <v>130</v>
      </c>
      <c r="X18" s="31" t="s">
        <v>161</v>
      </c>
      <c r="Y18" s="9">
        <v>304.15</v>
      </c>
      <c r="Z18" s="9">
        <v>1233.57</v>
      </c>
      <c r="AA18" s="9">
        <v>1</v>
      </c>
      <c r="AB18" s="9" t="s">
        <v>21</v>
      </c>
      <c r="AC18" s="9" t="s">
        <v>21</v>
      </c>
      <c r="AD18" s="9" t="s">
        <v>21</v>
      </c>
    </row>
    <row r="19" spans="1:30" s="34" customFormat="1" ht="27" customHeight="1">
      <c r="A19" s="9">
        <v>13</v>
      </c>
      <c r="B19" s="9" t="s">
        <v>162</v>
      </c>
      <c r="C19" s="9" t="s">
        <v>163</v>
      </c>
      <c r="D19" s="9" t="s">
        <v>94</v>
      </c>
      <c r="E19" s="9" t="s">
        <v>95</v>
      </c>
      <c r="F19" s="9" t="s">
        <v>95</v>
      </c>
      <c r="G19" s="9">
        <v>1996</v>
      </c>
      <c r="H19" s="28">
        <v>235000</v>
      </c>
      <c r="I19" s="29" t="s">
        <v>96</v>
      </c>
      <c r="J19" s="30" t="s">
        <v>97</v>
      </c>
      <c r="K19" s="9" t="s">
        <v>118</v>
      </c>
      <c r="L19" s="31" t="s">
        <v>164</v>
      </c>
      <c r="M19" s="32" t="s">
        <v>100</v>
      </c>
      <c r="N19" s="31" t="s">
        <v>165</v>
      </c>
      <c r="O19" s="9">
        <v>13</v>
      </c>
      <c r="P19" s="10">
        <v>3</v>
      </c>
      <c r="Q19" s="31" t="s">
        <v>28</v>
      </c>
      <c r="R19" s="31" t="s">
        <v>120</v>
      </c>
      <c r="S19" s="31" t="s">
        <v>110</v>
      </c>
      <c r="T19" s="31" t="s">
        <v>110</v>
      </c>
      <c r="U19" s="31" t="s">
        <v>120</v>
      </c>
      <c r="V19" s="31" t="s">
        <v>103</v>
      </c>
      <c r="W19" s="31" t="s">
        <v>110</v>
      </c>
      <c r="X19" s="31" t="s">
        <v>166</v>
      </c>
      <c r="Y19" s="9">
        <v>88.15</v>
      </c>
      <c r="Z19" s="33">
        <v>392</v>
      </c>
      <c r="AA19" s="9">
        <v>1</v>
      </c>
      <c r="AB19" s="9" t="s">
        <v>21</v>
      </c>
      <c r="AC19" s="9" t="s">
        <v>114</v>
      </c>
      <c r="AD19" s="9" t="s">
        <v>21</v>
      </c>
    </row>
    <row r="20" spans="1:30" s="34" customFormat="1" ht="27" customHeight="1">
      <c r="A20" s="9">
        <v>14</v>
      </c>
      <c r="B20" s="9" t="s">
        <v>167</v>
      </c>
      <c r="C20" s="9" t="s">
        <v>163</v>
      </c>
      <c r="D20" s="9" t="s">
        <v>94</v>
      </c>
      <c r="E20" s="9" t="s">
        <v>95</v>
      </c>
      <c r="F20" s="9" t="s">
        <v>95</v>
      </c>
      <c r="G20" s="9">
        <v>1996</v>
      </c>
      <c r="H20" s="28">
        <v>190000</v>
      </c>
      <c r="I20" s="29" t="s">
        <v>96</v>
      </c>
      <c r="J20" s="30" t="s">
        <v>97</v>
      </c>
      <c r="K20" s="9" t="s">
        <v>118</v>
      </c>
      <c r="L20" s="31" t="s">
        <v>146</v>
      </c>
      <c r="M20" s="31" t="s">
        <v>144</v>
      </c>
      <c r="N20" s="31" t="s">
        <v>165</v>
      </c>
      <c r="O20" s="9">
        <v>14</v>
      </c>
      <c r="P20" s="10">
        <v>3</v>
      </c>
      <c r="Q20" s="31" t="s">
        <v>28</v>
      </c>
      <c r="R20" s="31" t="s">
        <v>120</v>
      </c>
      <c r="S20" s="31" t="s">
        <v>110</v>
      </c>
      <c r="T20" s="31" t="s">
        <v>110</v>
      </c>
      <c r="U20" s="31" t="s">
        <v>120</v>
      </c>
      <c r="V20" s="31" t="s">
        <v>103</v>
      </c>
      <c r="W20" s="31" t="s">
        <v>110</v>
      </c>
      <c r="X20" s="31" t="s">
        <v>168</v>
      </c>
      <c r="Y20" s="33">
        <v>78.8</v>
      </c>
      <c r="Z20" s="33">
        <v>306.2</v>
      </c>
      <c r="AA20" s="9">
        <v>1</v>
      </c>
      <c r="AB20" s="9" t="s">
        <v>21</v>
      </c>
      <c r="AC20" s="9" t="s">
        <v>114</v>
      </c>
      <c r="AD20" s="9" t="s">
        <v>21</v>
      </c>
    </row>
    <row r="21" spans="1:30" s="34" customFormat="1" ht="27" customHeight="1">
      <c r="A21" s="9">
        <v>15</v>
      </c>
      <c r="B21" s="9" t="s">
        <v>169</v>
      </c>
      <c r="C21" s="9" t="s">
        <v>170</v>
      </c>
      <c r="D21" s="9" t="s">
        <v>94</v>
      </c>
      <c r="E21" s="9" t="s">
        <v>95</v>
      </c>
      <c r="F21" s="9" t="s">
        <v>95</v>
      </c>
      <c r="G21" s="9">
        <v>1984</v>
      </c>
      <c r="H21" s="28">
        <v>1200000</v>
      </c>
      <c r="I21" s="29" t="s">
        <v>96</v>
      </c>
      <c r="J21" s="30" t="s">
        <v>97</v>
      </c>
      <c r="K21" s="9" t="s">
        <v>171</v>
      </c>
      <c r="L21" s="31" t="s">
        <v>172</v>
      </c>
      <c r="M21" s="31" t="s">
        <v>173</v>
      </c>
      <c r="N21" s="31" t="s">
        <v>165</v>
      </c>
      <c r="O21" s="9">
        <v>15</v>
      </c>
      <c r="P21" s="10">
        <v>5</v>
      </c>
      <c r="Q21" s="31" t="s">
        <v>28</v>
      </c>
      <c r="R21" s="31" t="s">
        <v>110</v>
      </c>
      <c r="S21" s="31" t="s">
        <v>110</v>
      </c>
      <c r="T21" s="31" t="s">
        <v>120</v>
      </c>
      <c r="U21" s="31" t="s">
        <v>110</v>
      </c>
      <c r="V21" s="31" t="s">
        <v>103</v>
      </c>
      <c r="W21" s="31" t="s">
        <v>110</v>
      </c>
      <c r="X21" s="31" t="s">
        <v>174</v>
      </c>
      <c r="Y21" s="9">
        <v>990.42</v>
      </c>
      <c r="Z21" s="33">
        <v>5046</v>
      </c>
      <c r="AA21" s="9">
        <v>4</v>
      </c>
      <c r="AB21" s="9" t="s">
        <v>114</v>
      </c>
      <c r="AC21" s="9" t="s">
        <v>114</v>
      </c>
      <c r="AD21" s="9" t="s">
        <v>21</v>
      </c>
    </row>
    <row r="22" spans="1:30" s="34" customFormat="1" ht="27" customHeight="1">
      <c r="A22" s="9">
        <v>16</v>
      </c>
      <c r="B22" s="9" t="s">
        <v>175</v>
      </c>
      <c r="C22" s="9" t="s">
        <v>106</v>
      </c>
      <c r="D22" s="9" t="s">
        <v>94</v>
      </c>
      <c r="E22" s="9" t="s">
        <v>95</v>
      </c>
      <c r="F22" s="9" t="s">
        <v>95</v>
      </c>
      <c r="G22" s="9">
        <v>1979</v>
      </c>
      <c r="H22" s="28">
        <v>25000</v>
      </c>
      <c r="I22" s="29" t="s">
        <v>96</v>
      </c>
      <c r="J22" s="30" t="s">
        <v>97</v>
      </c>
      <c r="K22" s="9" t="s">
        <v>118</v>
      </c>
      <c r="L22" s="31" t="s">
        <v>176</v>
      </c>
      <c r="M22" s="31" t="s">
        <v>144</v>
      </c>
      <c r="N22" s="31" t="s">
        <v>165</v>
      </c>
      <c r="O22" s="9">
        <v>16</v>
      </c>
      <c r="P22" s="10">
        <v>3</v>
      </c>
      <c r="Q22" s="31" t="s">
        <v>28</v>
      </c>
      <c r="R22" s="31" t="s">
        <v>110</v>
      </c>
      <c r="S22" s="31" t="s">
        <v>102</v>
      </c>
      <c r="T22" s="31" t="s">
        <v>110</v>
      </c>
      <c r="U22" s="31" t="s">
        <v>102</v>
      </c>
      <c r="V22" s="31" t="s">
        <v>103</v>
      </c>
      <c r="W22" s="31" t="s">
        <v>110</v>
      </c>
      <c r="X22" s="31" t="s">
        <v>177</v>
      </c>
      <c r="Y22" s="31" t="s">
        <v>177</v>
      </c>
      <c r="Z22" s="33">
        <v>50.3</v>
      </c>
      <c r="AA22" s="9">
        <v>1</v>
      </c>
      <c r="AB22" s="9" t="s">
        <v>21</v>
      </c>
      <c r="AC22" s="9" t="s">
        <v>114</v>
      </c>
      <c r="AD22" s="9" t="s">
        <v>21</v>
      </c>
    </row>
    <row r="23" spans="1:30" s="34" customFormat="1" ht="27" customHeight="1">
      <c r="A23" s="9">
        <v>17</v>
      </c>
      <c r="B23" s="9" t="s">
        <v>178</v>
      </c>
      <c r="C23" s="9" t="s">
        <v>106</v>
      </c>
      <c r="D23" s="9" t="s">
        <v>94</v>
      </c>
      <c r="E23" s="9" t="s">
        <v>95</v>
      </c>
      <c r="F23" s="9" t="s">
        <v>95</v>
      </c>
      <c r="G23" s="9">
        <v>1979</v>
      </c>
      <c r="H23" s="28">
        <v>90000</v>
      </c>
      <c r="I23" s="29" t="s">
        <v>96</v>
      </c>
      <c r="J23" s="30" t="s">
        <v>97</v>
      </c>
      <c r="K23" s="9" t="s">
        <v>118</v>
      </c>
      <c r="L23" s="31" t="s">
        <v>176</v>
      </c>
      <c r="M23" s="31" t="s">
        <v>144</v>
      </c>
      <c r="N23" s="31" t="s">
        <v>165</v>
      </c>
      <c r="O23" s="9">
        <v>17</v>
      </c>
      <c r="P23" s="10">
        <v>3</v>
      </c>
      <c r="Q23" s="31" t="s">
        <v>28</v>
      </c>
      <c r="R23" s="31" t="s">
        <v>110</v>
      </c>
      <c r="S23" s="31" t="s">
        <v>102</v>
      </c>
      <c r="T23" s="31" t="s">
        <v>110</v>
      </c>
      <c r="U23" s="31" t="s">
        <v>102</v>
      </c>
      <c r="V23" s="31" t="s">
        <v>103</v>
      </c>
      <c r="W23" s="31" t="s">
        <v>110</v>
      </c>
      <c r="X23" s="31" t="s">
        <v>179</v>
      </c>
      <c r="Y23" s="31" t="s">
        <v>179</v>
      </c>
      <c r="Z23" s="9">
        <v>224.18</v>
      </c>
      <c r="AA23" s="9">
        <v>1</v>
      </c>
      <c r="AB23" s="9" t="s">
        <v>21</v>
      </c>
      <c r="AC23" s="9" t="s">
        <v>114</v>
      </c>
      <c r="AD23" s="9" t="s">
        <v>21</v>
      </c>
    </row>
    <row r="24" spans="1:30" s="34" customFormat="1" ht="27" customHeight="1">
      <c r="A24" s="9">
        <v>18</v>
      </c>
      <c r="B24" s="9" t="s">
        <v>180</v>
      </c>
      <c r="C24" s="9" t="s">
        <v>106</v>
      </c>
      <c r="D24" s="9" t="s">
        <v>94</v>
      </c>
      <c r="E24" s="9" t="s">
        <v>95</v>
      </c>
      <c r="F24" s="9" t="s">
        <v>95</v>
      </c>
      <c r="G24" s="9">
        <v>1979</v>
      </c>
      <c r="H24" s="28">
        <v>60000</v>
      </c>
      <c r="I24" s="29" t="s">
        <v>96</v>
      </c>
      <c r="J24" s="30" t="s">
        <v>97</v>
      </c>
      <c r="K24" s="9" t="s">
        <v>118</v>
      </c>
      <c r="L24" s="31" t="s">
        <v>176</v>
      </c>
      <c r="M24" s="31" t="s">
        <v>144</v>
      </c>
      <c r="N24" s="31" t="s">
        <v>165</v>
      </c>
      <c r="O24" s="9">
        <v>18</v>
      </c>
      <c r="P24" s="10">
        <v>3</v>
      </c>
      <c r="Q24" s="31" t="s">
        <v>28</v>
      </c>
      <c r="R24" s="31" t="s">
        <v>110</v>
      </c>
      <c r="S24" s="31" t="s">
        <v>102</v>
      </c>
      <c r="T24" s="31" t="s">
        <v>110</v>
      </c>
      <c r="U24" s="31" t="s">
        <v>102</v>
      </c>
      <c r="V24" s="31" t="s">
        <v>103</v>
      </c>
      <c r="W24" s="31" t="s">
        <v>110</v>
      </c>
      <c r="X24" s="31" t="s">
        <v>181</v>
      </c>
      <c r="Y24" s="31" t="s">
        <v>181</v>
      </c>
      <c r="Z24" s="9">
        <v>150.5</v>
      </c>
      <c r="AA24" s="9">
        <v>1</v>
      </c>
      <c r="AB24" s="9" t="s">
        <v>21</v>
      </c>
      <c r="AC24" s="9" t="s">
        <v>114</v>
      </c>
      <c r="AD24" s="9" t="s">
        <v>21</v>
      </c>
    </row>
    <row r="25" spans="1:30" s="34" customFormat="1" ht="27" customHeight="1">
      <c r="A25" s="9">
        <v>19</v>
      </c>
      <c r="B25" s="9" t="s">
        <v>182</v>
      </c>
      <c r="C25" s="9" t="s">
        <v>142</v>
      </c>
      <c r="D25" s="9" t="s">
        <v>94</v>
      </c>
      <c r="E25" s="9" t="s">
        <v>95</v>
      </c>
      <c r="F25" s="9" t="s">
        <v>95</v>
      </c>
      <c r="G25" s="9">
        <v>2002</v>
      </c>
      <c r="H25" s="11">
        <v>256494.02</v>
      </c>
      <c r="I25" s="35" t="s">
        <v>143</v>
      </c>
      <c r="J25" s="30" t="s">
        <v>97</v>
      </c>
      <c r="K25" s="9" t="s">
        <v>118</v>
      </c>
      <c r="L25" s="32" t="s">
        <v>183</v>
      </c>
      <c r="M25" s="32" t="s">
        <v>184</v>
      </c>
      <c r="N25" s="32" t="s">
        <v>185</v>
      </c>
      <c r="O25" s="9">
        <v>19</v>
      </c>
      <c r="P25" s="10">
        <v>3</v>
      </c>
      <c r="Q25" s="32" t="s">
        <v>28</v>
      </c>
      <c r="R25" s="32" t="s">
        <v>28</v>
      </c>
      <c r="S25" s="32" t="s">
        <v>28</v>
      </c>
      <c r="T25" s="32" t="s">
        <v>28</v>
      </c>
      <c r="U25" s="32" t="s">
        <v>28</v>
      </c>
      <c r="V25" s="31" t="s">
        <v>103</v>
      </c>
      <c r="W25" s="32" t="s">
        <v>28</v>
      </c>
      <c r="X25" s="32" t="s">
        <v>186</v>
      </c>
      <c r="Y25" s="32" t="s">
        <v>28</v>
      </c>
      <c r="Z25" s="32" t="s">
        <v>28</v>
      </c>
      <c r="AA25" s="32" t="s">
        <v>28</v>
      </c>
      <c r="AB25" s="32" t="s">
        <v>28</v>
      </c>
      <c r="AC25" s="9"/>
      <c r="AD25" s="9"/>
    </row>
    <row r="26" spans="1:30" s="34" customFormat="1" ht="27" customHeight="1">
      <c r="A26" s="9">
        <v>20</v>
      </c>
      <c r="B26" s="9" t="s">
        <v>187</v>
      </c>
      <c r="C26" s="9" t="s">
        <v>28</v>
      </c>
      <c r="D26" s="9" t="s">
        <v>94</v>
      </c>
      <c r="E26" s="9" t="s">
        <v>95</v>
      </c>
      <c r="F26" s="9" t="s">
        <v>95</v>
      </c>
      <c r="G26" s="9">
        <v>2002</v>
      </c>
      <c r="H26" s="11">
        <v>56094.72</v>
      </c>
      <c r="I26" s="35" t="s">
        <v>143</v>
      </c>
      <c r="J26" s="38" t="s">
        <v>28</v>
      </c>
      <c r="K26" s="9" t="s">
        <v>188</v>
      </c>
      <c r="L26" s="32" t="s">
        <v>189</v>
      </c>
      <c r="M26" s="32" t="s">
        <v>28</v>
      </c>
      <c r="N26" s="32" t="s">
        <v>28</v>
      </c>
      <c r="O26" s="9">
        <v>20</v>
      </c>
      <c r="P26" s="10">
        <v>3</v>
      </c>
      <c r="Q26" s="32" t="s">
        <v>28</v>
      </c>
      <c r="R26" s="32" t="s">
        <v>28</v>
      </c>
      <c r="S26" s="32" t="s">
        <v>28</v>
      </c>
      <c r="T26" s="32" t="s">
        <v>28</v>
      </c>
      <c r="U26" s="32" t="s">
        <v>28</v>
      </c>
      <c r="V26" s="31" t="s">
        <v>103</v>
      </c>
      <c r="W26" s="32" t="s">
        <v>28</v>
      </c>
      <c r="X26" s="32" t="s">
        <v>190</v>
      </c>
      <c r="Y26" s="32" t="s">
        <v>28</v>
      </c>
      <c r="Z26" s="32" t="s">
        <v>28</v>
      </c>
      <c r="AA26" s="32" t="s">
        <v>28</v>
      </c>
      <c r="AB26" s="32" t="s">
        <v>28</v>
      </c>
      <c r="AC26" s="9"/>
      <c r="AD26" s="9" t="s">
        <v>21</v>
      </c>
    </row>
    <row r="27" spans="1:30" s="34" customFormat="1" ht="27" customHeight="1">
      <c r="A27" s="9">
        <v>21</v>
      </c>
      <c r="B27" s="9" t="s">
        <v>187</v>
      </c>
      <c r="C27" s="9" t="s">
        <v>28</v>
      </c>
      <c r="D27" s="9" t="s">
        <v>94</v>
      </c>
      <c r="E27" s="9" t="s">
        <v>95</v>
      </c>
      <c r="F27" s="9" t="s">
        <v>95</v>
      </c>
      <c r="G27" s="9">
        <v>2002</v>
      </c>
      <c r="H27" s="11">
        <v>10756.92</v>
      </c>
      <c r="I27" s="35" t="s">
        <v>143</v>
      </c>
      <c r="J27" s="38" t="s">
        <v>28</v>
      </c>
      <c r="K27" s="9" t="s">
        <v>191</v>
      </c>
      <c r="L27" s="32" t="s">
        <v>189</v>
      </c>
      <c r="M27" s="32" t="s">
        <v>28</v>
      </c>
      <c r="N27" s="32" t="s">
        <v>28</v>
      </c>
      <c r="O27" s="9">
        <v>21</v>
      </c>
      <c r="P27" s="10">
        <v>5</v>
      </c>
      <c r="Q27" s="32" t="s">
        <v>28</v>
      </c>
      <c r="R27" s="32" t="s">
        <v>28</v>
      </c>
      <c r="S27" s="32" t="s">
        <v>28</v>
      </c>
      <c r="T27" s="32" t="s">
        <v>28</v>
      </c>
      <c r="U27" s="32" t="s">
        <v>28</v>
      </c>
      <c r="V27" s="31" t="s">
        <v>103</v>
      </c>
      <c r="W27" s="32" t="s">
        <v>28</v>
      </c>
      <c r="X27" s="32" t="s">
        <v>192</v>
      </c>
      <c r="Y27" s="32" t="s">
        <v>28</v>
      </c>
      <c r="Z27" s="32" t="s">
        <v>28</v>
      </c>
      <c r="AA27" s="32" t="s">
        <v>28</v>
      </c>
      <c r="AB27" s="32" t="s">
        <v>28</v>
      </c>
      <c r="AC27" s="9"/>
      <c r="AD27" s="9" t="s">
        <v>21</v>
      </c>
    </row>
    <row r="28" spans="1:30" s="34" customFormat="1" ht="27" customHeight="1">
      <c r="A28" s="9">
        <v>22</v>
      </c>
      <c r="B28" s="9" t="s">
        <v>193</v>
      </c>
      <c r="C28" s="37" t="s">
        <v>193</v>
      </c>
      <c r="D28" s="9" t="s">
        <v>94</v>
      </c>
      <c r="E28" s="9" t="s">
        <v>95</v>
      </c>
      <c r="F28" s="9" t="s">
        <v>95</v>
      </c>
      <c r="G28" s="9">
        <v>1972</v>
      </c>
      <c r="H28" s="28">
        <v>1164000</v>
      </c>
      <c r="I28" s="29" t="s">
        <v>96</v>
      </c>
      <c r="J28" s="30" t="s">
        <v>97</v>
      </c>
      <c r="K28" s="9" t="s">
        <v>132</v>
      </c>
      <c r="L28" s="31" t="s">
        <v>148</v>
      </c>
      <c r="M28" s="32" t="s">
        <v>100</v>
      </c>
      <c r="N28" s="32" t="s">
        <v>165</v>
      </c>
      <c r="O28" s="9">
        <v>22</v>
      </c>
      <c r="P28" s="10">
        <v>4</v>
      </c>
      <c r="Q28" s="32" t="s">
        <v>28</v>
      </c>
      <c r="R28" s="32" t="s">
        <v>130</v>
      </c>
      <c r="S28" s="31" t="s">
        <v>110</v>
      </c>
      <c r="T28" s="31" t="s">
        <v>110</v>
      </c>
      <c r="U28" s="31" t="s">
        <v>110</v>
      </c>
      <c r="V28" s="31" t="s">
        <v>103</v>
      </c>
      <c r="W28" s="31" t="s">
        <v>110</v>
      </c>
      <c r="X28" s="32" t="s">
        <v>194</v>
      </c>
      <c r="Y28" s="9">
        <v>454.41</v>
      </c>
      <c r="Z28" s="32" t="s">
        <v>28</v>
      </c>
      <c r="AA28" s="9">
        <v>2</v>
      </c>
      <c r="AB28" s="9" t="s">
        <v>114</v>
      </c>
      <c r="AC28" s="9" t="s">
        <v>114</v>
      </c>
      <c r="AD28" s="9" t="s">
        <v>21</v>
      </c>
    </row>
    <row r="29" spans="1:30" s="34" customFormat="1" ht="27" customHeight="1">
      <c r="A29" s="9">
        <v>23</v>
      </c>
      <c r="B29" s="9" t="s">
        <v>195</v>
      </c>
      <c r="C29" s="9" t="s">
        <v>195</v>
      </c>
      <c r="D29" s="9" t="s">
        <v>94</v>
      </c>
      <c r="E29" s="9" t="s">
        <v>95</v>
      </c>
      <c r="F29" s="9" t="s">
        <v>95</v>
      </c>
      <c r="G29" s="9">
        <v>2007</v>
      </c>
      <c r="H29" s="11">
        <v>32368.11</v>
      </c>
      <c r="I29" s="35" t="s">
        <v>143</v>
      </c>
      <c r="J29" s="30" t="s">
        <v>97</v>
      </c>
      <c r="K29" s="9" t="s">
        <v>118</v>
      </c>
      <c r="L29" s="32" t="s">
        <v>196</v>
      </c>
      <c r="M29" s="32" t="s">
        <v>28</v>
      </c>
      <c r="N29" s="32"/>
      <c r="O29" s="9">
        <v>23</v>
      </c>
      <c r="P29" s="10">
        <v>3</v>
      </c>
      <c r="Q29" s="32" t="s">
        <v>28</v>
      </c>
      <c r="R29" s="32" t="s">
        <v>28</v>
      </c>
      <c r="S29" s="32" t="s">
        <v>28</v>
      </c>
      <c r="T29" s="32" t="s">
        <v>28</v>
      </c>
      <c r="U29" s="32" t="s">
        <v>28</v>
      </c>
      <c r="V29" s="31" t="s">
        <v>103</v>
      </c>
      <c r="W29" s="32" t="s">
        <v>28</v>
      </c>
      <c r="X29" s="32" t="s">
        <v>28</v>
      </c>
      <c r="Y29" s="32" t="s">
        <v>28</v>
      </c>
      <c r="Z29" s="32" t="s">
        <v>28</v>
      </c>
      <c r="AA29" s="32" t="s">
        <v>28</v>
      </c>
      <c r="AB29" s="32" t="s">
        <v>28</v>
      </c>
      <c r="AC29" s="9"/>
      <c r="AD29" s="9" t="s">
        <v>21</v>
      </c>
    </row>
    <row r="30" spans="1:30" s="34" customFormat="1" ht="27" customHeight="1">
      <c r="A30" s="9">
        <v>24</v>
      </c>
      <c r="B30" s="9" t="s">
        <v>197</v>
      </c>
      <c r="C30" s="9" t="s">
        <v>197</v>
      </c>
      <c r="D30" s="9" t="s">
        <v>94</v>
      </c>
      <c r="E30" s="9" t="s">
        <v>95</v>
      </c>
      <c r="F30" s="9" t="s">
        <v>95</v>
      </c>
      <c r="G30" s="9">
        <v>2009</v>
      </c>
      <c r="H30" s="28">
        <v>200000</v>
      </c>
      <c r="I30" s="29" t="s">
        <v>96</v>
      </c>
      <c r="J30" s="30" t="s">
        <v>97</v>
      </c>
      <c r="K30" s="9" t="s">
        <v>198</v>
      </c>
      <c r="L30" s="32" t="s">
        <v>164</v>
      </c>
      <c r="M30" s="32" t="s">
        <v>28</v>
      </c>
      <c r="N30" s="32" t="s">
        <v>199</v>
      </c>
      <c r="O30" s="9">
        <v>24</v>
      </c>
      <c r="P30" s="10">
        <v>3</v>
      </c>
      <c r="Q30" s="32" t="s">
        <v>28</v>
      </c>
      <c r="R30" s="31" t="s">
        <v>120</v>
      </c>
      <c r="S30" s="31" t="s">
        <v>120</v>
      </c>
      <c r="T30" s="32" t="s">
        <v>154</v>
      </c>
      <c r="U30" s="31" t="s">
        <v>120</v>
      </c>
      <c r="V30" s="31" t="s">
        <v>103</v>
      </c>
      <c r="W30" s="31" t="s">
        <v>120</v>
      </c>
      <c r="X30" s="39">
        <v>113.1</v>
      </c>
      <c r="Y30" s="9">
        <v>103.02</v>
      </c>
      <c r="Z30" s="39">
        <v>576.8</v>
      </c>
      <c r="AA30" s="9">
        <v>1</v>
      </c>
      <c r="AB30" s="9" t="s">
        <v>21</v>
      </c>
      <c r="AC30" s="9" t="s">
        <v>21</v>
      </c>
      <c r="AD30" s="9" t="s">
        <v>21</v>
      </c>
    </row>
    <row r="31" spans="1:30" s="34" customFormat="1" ht="27" customHeight="1">
      <c r="A31" s="9">
        <v>25</v>
      </c>
      <c r="B31" s="9" t="s">
        <v>200</v>
      </c>
      <c r="C31" s="9" t="s">
        <v>201</v>
      </c>
      <c r="D31" s="9" t="s">
        <v>94</v>
      </c>
      <c r="E31" s="9" t="s">
        <v>95</v>
      </c>
      <c r="F31" s="9" t="s">
        <v>95</v>
      </c>
      <c r="G31" s="9">
        <v>1996</v>
      </c>
      <c r="H31" s="28">
        <v>153000</v>
      </c>
      <c r="I31" s="29" t="s">
        <v>96</v>
      </c>
      <c r="J31" s="30" t="s">
        <v>97</v>
      </c>
      <c r="K31" s="9" t="s">
        <v>118</v>
      </c>
      <c r="L31" s="32" t="s">
        <v>144</v>
      </c>
      <c r="M31" s="32" t="s">
        <v>28</v>
      </c>
      <c r="N31" s="32" t="s">
        <v>165</v>
      </c>
      <c r="O31" s="9">
        <v>25</v>
      </c>
      <c r="P31" s="10">
        <v>3</v>
      </c>
      <c r="Q31" s="32" t="s">
        <v>28</v>
      </c>
      <c r="R31" s="31" t="s">
        <v>120</v>
      </c>
      <c r="S31" s="31" t="s">
        <v>110</v>
      </c>
      <c r="T31" s="31" t="s">
        <v>110</v>
      </c>
      <c r="U31" s="31" t="s">
        <v>120</v>
      </c>
      <c r="V31" s="31" t="s">
        <v>103</v>
      </c>
      <c r="W31" s="31" t="s">
        <v>110</v>
      </c>
      <c r="X31" s="10">
        <v>70</v>
      </c>
      <c r="Y31" s="9">
        <v>53.8</v>
      </c>
      <c r="Z31" s="9">
        <v>217.28</v>
      </c>
      <c r="AA31" s="9">
        <v>1</v>
      </c>
      <c r="AB31" s="9" t="s">
        <v>21</v>
      </c>
      <c r="AC31" s="9" t="s">
        <v>114</v>
      </c>
      <c r="AD31" s="9" t="s">
        <v>21</v>
      </c>
    </row>
    <row r="32" spans="1:30" s="34" customFormat="1" ht="27" customHeight="1">
      <c r="A32" s="9">
        <v>26</v>
      </c>
      <c r="B32" s="9" t="s">
        <v>202</v>
      </c>
      <c r="C32" s="9" t="s">
        <v>203</v>
      </c>
      <c r="D32" s="9" t="s">
        <v>94</v>
      </c>
      <c r="E32" s="9" t="s">
        <v>95</v>
      </c>
      <c r="F32" s="9" t="s">
        <v>95</v>
      </c>
      <c r="G32" s="9">
        <v>2010</v>
      </c>
      <c r="H32" s="28">
        <v>650000</v>
      </c>
      <c r="I32" s="29" t="s">
        <v>96</v>
      </c>
      <c r="J32" s="30" t="s">
        <v>97</v>
      </c>
      <c r="K32" s="9" t="s">
        <v>124</v>
      </c>
      <c r="L32" s="32" t="s">
        <v>204</v>
      </c>
      <c r="M32" s="32" t="s">
        <v>205</v>
      </c>
      <c r="N32" s="9" t="s">
        <v>206</v>
      </c>
      <c r="O32" s="9">
        <v>26</v>
      </c>
      <c r="P32" s="10">
        <v>4</v>
      </c>
      <c r="Q32" s="9" t="s">
        <v>28</v>
      </c>
      <c r="R32" s="31" t="s">
        <v>120</v>
      </c>
      <c r="S32" s="31" t="s">
        <v>120</v>
      </c>
      <c r="T32" s="31" t="s">
        <v>120</v>
      </c>
      <c r="U32" s="31" t="s">
        <v>120</v>
      </c>
      <c r="V32" s="31" t="s">
        <v>103</v>
      </c>
      <c r="W32" s="31" t="s">
        <v>110</v>
      </c>
      <c r="X32" s="32">
        <v>193.7</v>
      </c>
      <c r="Y32" s="9">
        <v>360</v>
      </c>
      <c r="Z32" s="9">
        <v>1080</v>
      </c>
      <c r="AA32" s="9">
        <v>2</v>
      </c>
      <c r="AB32" s="9" t="s">
        <v>21</v>
      </c>
      <c r="AC32" s="9" t="s">
        <v>114</v>
      </c>
      <c r="AD32" s="32" t="s">
        <v>21</v>
      </c>
    </row>
    <row r="33" spans="1:30" s="34" customFormat="1" ht="27" customHeight="1">
      <c r="A33" s="9">
        <v>27</v>
      </c>
      <c r="B33" s="9" t="s">
        <v>207</v>
      </c>
      <c r="C33" s="9" t="s">
        <v>203</v>
      </c>
      <c r="D33" s="9" t="s">
        <v>94</v>
      </c>
      <c r="E33" s="9" t="s">
        <v>95</v>
      </c>
      <c r="F33" s="9" t="s">
        <v>95</v>
      </c>
      <c r="G33" s="9">
        <v>2010</v>
      </c>
      <c r="H33" s="11">
        <v>208056.67</v>
      </c>
      <c r="I33" s="35" t="s">
        <v>143</v>
      </c>
      <c r="J33" s="30" t="s">
        <v>28</v>
      </c>
      <c r="K33" s="9" t="s">
        <v>124</v>
      </c>
      <c r="L33" s="32" t="s">
        <v>28</v>
      </c>
      <c r="M33" s="32" t="s">
        <v>28</v>
      </c>
      <c r="N33" s="32" t="s">
        <v>28</v>
      </c>
      <c r="O33" s="9">
        <v>27</v>
      </c>
      <c r="P33" s="10">
        <v>4</v>
      </c>
      <c r="Q33" s="9" t="s">
        <v>28</v>
      </c>
      <c r="R33" s="32" t="s">
        <v>28</v>
      </c>
      <c r="S33" s="32" t="s">
        <v>28</v>
      </c>
      <c r="T33" s="32" t="s">
        <v>28</v>
      </c>
      <c r="U33" s="32" t="s">
        <v>28</v>
      </c>
      <c r="V33" s="31" t="s">
        <v>103</v>
      </c>
      <c r="W33" s="32" t="s">
        <v>28</v>
      </c>
      <c r="X33" s="32" t="s">
        <v>28</v>
      </c>
      <c r="Y33" s="32" t="s">
        <v>28</v>
      </c>
      <c r="Z33" s="32" t="s">
        <v>28</v>
      </c>
      <c r="AA33" s="32" t="s">
        <v>28</v>
      </c>
      <c r="AB33" s="32" t="s">
        <v>28</v>
      </c>
      <c r="AC33" s="9"/>
      <c r="AD33" s="32"/>
    </row>
    <row r="34" spans="1:30" s="34" customFormat="1" ht="27" customHeight="1">
      <c r="A34" s="9">
        <v>28</v>
      </c>
      <c r="B34" s="9" t="s">
        <v>208</v>
      </c>
      <c r="C34" s="9" t="s">
        <v>28</v>
      </c>
      <c r="D34" s="9" t="s">
        <v>94</v>
      </c>
      <c r="E34" s="9" t="s">
        <v>95</v>
      </c>
      <c r="F34" s="9" t="s">
        <v>95</v>
      </c>
      <c r="G34" s="9">
        <v>2010</v>
      </c>
      <c r="H34" s="11">
        <v>115841.63</v>
      </c>
      <c r="I34" s="35" t="s">
        <v>143</v>
      </c>
      <c r="J34" s="30" t="s">
        <v>28</v>
      </c>
      <c r="K34" s="9" t="s">
        <v>124</v>
      </c>
      <c r="L34" s="32" t="s">
        <v>28</v>
      </c>
      <c r="M34" s="32" t="s">
        <v>28</v>
      </c>
      <c r="N34" s="32" t="s">
        <v>28</v>
      </c>
      <c r="O34" s="9">
        <v>28</v>
      </c>
      <c r="P34" s="10">
        <v>4</v>
      </c>
      <c r="Q34" s="9" t="s">
        <v>28</v>
      </c>
      <c r="R34" s="32" t="s">
        <v>28</v>
      </c>
      <c r="S34" s="32" t="s">
        <v>28</v>
      </c>
      <c r="T34" s="32" t="s">
        <v>28</v>
      </c>
      <c r="U34" s="32" t="s">
        <v>28</v>
      </c>
      <c r="V34" s="31" t="s">
        <v>103</v>
      </c>
      <c r="W34" s="32" t="s">
        <v>28</v>
      </c>
      <c r="X34" s="32" t="s">
        <v>28</v>
      </c>
      <c r="Y34" s="32" t="s">
        <v>28</v>
      </c>
      <c r="Z34" s="32" t="s">
        <v>28</v>
      </c>
      <c r="AA34" s="32" t="s">
        <v>28</v>
      </c>
      <c r="AB34" s="32" t="s">
        <v>28</v>
      </c>
      <c r="AC34" s="9"/>
      <c r="AD34" s="32"/>
    </row>
    <row r="35" spans="1:30" s="34" customFormat="1" ht="27" customHeight="1">
      <c r="A35" s="9">
        <v>29</v>
      </c>
      <c r="B35" s="40" t="s">
        <v>209</v>
      </c>
      <c r="C35" s="9" t="s">
        <v>28</v>
      </c>
      <c r="D35" s="9" t="s">
        <v>94</v>
      </c>
      <c r="E35" s="9" t="s">
        <v>95</v>
      </c>
      <c r="F35" s="9" t="s">
        <v>95</v>
      </c>
      <c r="G35" s="9">
        <v>2010</v>
      </c>
      <c r="H35" s="41">
        <v>13333.32</v>
      </c>
      <c r="I35" s="35" t="s">
        <v>143</v>
      </c>
      <c r="J35" s="30" t="s">
        <v>28</v>
      </c>
      <c r="K35" s="9" t="s">
        <v>210</v>
      </c>
      <c r="L35" s="42" t="s">
        <v>28</v>
      </c>
      <c r="M35" s="42" t="s">
        <v>28</v>
      </c>
      <c r="N35" s="42" t="s">
        <v>28</v>
      </c>
      <c r="O35" s="9">
        <v>29</v>
      </c>
      <c r="P35" s="43">
        <v>7</v>
      </c>
      <c r="Q35" s="44" t="s">
        <v>28</v>
      </c>
      <c r="R35" s="32" t="s">
        <v>28</v>
      </c>
      <c r="S35" s="32" t="s">
        <v>28</v>
      </c>
      <c r="T35" s="32" t="s">
        <v>28</v>
      </c>
      <c r="U35" s="32" t="s">
        <v>28</v>
      </c>
      <c r="V35" s="31" t="s">
        <v>103</v>
      </c>
      <c r="W35" s="32" t="s">
        <v>28</v>
      </c>
      <c r="X35" s="32" t="s">
        <v>28</v>
      </c>
      <c r="Y35" s="32" t="s">
        <v>28</v>
      </c>
      <c r="Z35" s="32" t="s">
        <v>28</v>
      </c>
      <c r="AA35" s="32" t="s">
        <v>28</v>
      </c>
      <c r="AB35" s="32" t="s">
        <v>28</v>
      </c>
      <c r="AC35" s="44"/>
      <c r="AD35" s="32"/>
    </row>
    <row r="36" spans="1:30" s="34" customFormat="1" ht="27" customHeight="1">
      <c r="A36" s="9">
        <v>30</v>
      </c>
      <c r="B36" s="40" t="s">
        <v>211</v>
      </c>
      <c r="C36" s="9" t="s">
        <v>28</v>
      </c>
      <c r="D36" s="9" t="s">
        <v>94</v>
      </c>
      <c r="E36" s="9" t="s">
        <v>95</v>
      </c>
      <c r="F36" s="9" t="s">
        <v>95</v>
      </c>
      <c r="G36" s="9">
        <v>2010</v>
      </c>
      <c r="H36" s="41">
        <v>20000.01</v>
      </c>
      <c r="I36" s="35" t="s">
        <v>143</v>
      </c>
      <c r="J36" s="30" t="s">
        <v>28</v>
      </c>
      <c r="K36" s="9" t="s">
        <v>212</v>
      </c>
      <c r="L36" s="42" t="s">
        <v>28</v>
      </c>
      <c r="M36" s="42" t="s">
        <v>28</v>
      </c>
      <c r="N36" s="42" t="s">
        <v>28</v>
      </c>
      <c r="O36" s="9">
        <v>30</v>
      </c>
      <c r="P36" s="43">
        <v>6</v>
      </c>
      <c r="Q36" s="44" t="s">
        <v>28</v>
      </c>
      <c r="R36" s="32" t="s">
        <v>28</v>
      </c>
      <c r="S36" s="32" t="s">
        <v>28</v>
      </c>
      <c r="T36" s="32" t="s">
        <v>28</v>
      </c>
      <c r="U36" s="32" t="s">
        <v>28</v>
      </c>
      <c r="V36" s="31" t="s">
        <v>103</v>
      </c>
      <c r="W36" s="32" t="s">
        <v>28</v>
      </c>
      <c r="X36" s="32" t="s">
        <v>28</v>
      </c>
      <c r="Y36" s="32" t="s">
        <v>28</v>
      </c>
      <c r="Z36" s="32" t="s">
        <v>28</v>
      </c>
      <c r="AA36" s="32" t="s">
        <v>28</v>
      </c>
      <c r="AB36" s="32" t="s">
        <v>28</v>
      </c>
      <c r="AC36" s="44"/>
      <c r="AD36" s="32"/>
    </row>
    <row r="37" spans="1:30" s="34" customFormat="1" ht="27" customHeight="1">
      <c r="A37" s="9">
        <v>31</v>
      </c>
      <c r="B37" s="40" t="s">
        <v>213</v>
      </c>
      <c r="C37" s="9" t="s">
        <v>28</v>
      </c>
      <c r="D37" s="9" t="s">
        <v>94</v>
      </c>
      <c r="E37" s="9" t="s">
        <v>95</v>
      </c>
      <c r="F37" s="9" t="s">
        <v>95</v>
      </c>
      <c r="G37" s="9">
        <v>2010</v>
      </c>
      <c r="H37" s="41">
        <v>6666.66</v>
      </c>
      <c r="I37" s="35" t="s">
        <v>143</v>
      </c>
      <c r="J37" s="30" t="s">
        <v>28</v>
      </c>
      <c r="K37" s="9" t="s">
        <v>188</v>
      </c>
      <c r="L37" s="42" t="s">
        <v>28</v>
      </c>
      <c r="M37" s="42" t="s">
        <v>28</v>
      </c>
      <c r="N37" s="42" t="s">
        <v>28</v>
      </c>
      <c r="O37" s="9">
        <v>31</v>
      </c>
      <c r="P37" s="43">
        <v>4</v>
      </c>
      <c r="Q37" s="44" t="s">
        <v>28</v>
      </c>
      <c r="R37" s="32" t="s">
        <v>28</v>
      </c>
      <c r="S37" s="32" t="s">
        <v>28</v>
      </c>
      <c r="T37" s="32" t="s">
        <v>28</v>
      </c>
      <c r="U37" s="32" t="s">
        <v>28</v>
      </c>
      <c r="V37" s="31" t="s">
        <v>103</v>
      </c>
      <c r="W37" s="32" t="s">
        <v>28</v>
      </c>
      <c r="X37" s="32" t="s">
        <v>28</v>
      </c>
      <c r="Y37" s="32" t="s">
        <v>28</v>
      </c>
      <c r="Z37" s="32" t="s">
        <v>28</v>
      </c>
      <c r="AA37" s="32" t="s">
        <v>28</v>
      </c>
      <c r="AB37" s="32" t="s">
        <v>28</v>
      </c>
      <c r="AC37" s="44"/>
      <c r="AD37" s="32"/>
    </row>
    <row r="38" spans="1:30" s="34" customFormat="1" ht="181.5" customHeight="1">
      <c r="A38" s="9">
        <v>32</v>
      </c>
      <c r="B38" s="40" t="s">
        <v>214</v>
      </c>
      <c r="C38" s="9" t="s">
        <v>215</v>
      </c>
      <c r="D38" s="9" t="s">
        <v>94</v>
      </c>
      <c r="E38" s="9" t="s">
        <v>95</v>
      </c>
      <c r="F38" s="9" t="s">
        <v>95</v>
      </c>
      <c r="G38" s="9">
        <v>2010</v>
      </c>
      <c r="H38" s="41">
        <v>147089</v>
      </c>
      <c r="I38" s="35" t="s">
        <v>143</v>
      </c>
      <c r="J38" s="30" t="s">
        <v>28</v>
      </c>
      <c r="K38" s="9" t="s">
        <v>124</v>
      </c>
      <c r="L38" s="42" t="s">
        <v>28</v>
      </c>
      <c r="M38" s="42" t="s">
        <v>28</v>
      </c>
      <c r="N38" s="42" t="s">
        <v>28</v>
      </c>
      <c r="O38" s="9">
        <v>32</v>
      </c>
      <c r="P38" s="43">
        <v>4</v>
      </c>
      <c r="Q38" s="44" t="s">
        <v>28</v>
      </c>
      <c r="R38" s="32" t="s">
        <v>28</v>
      </c>
      <c r="S38" s="32" t="s">
        <v>28</v>
      </c>
      <c r="T38" s="32" t="s">
        <v>28</v>
      </c>
      <c r="U38" s="32" t="s">
        <v>28</v>
      </c>
      <c r="V38" s="31" t="s">
        <v>103</v>
      </c>
      <c r="W38" s="32" t="s">
        <v>28</v>
      </c>
      <c r="X38" s="32" t="s">
        <v>28</v>
      </c>
      <c r="Y38" s="32" t="s">
        <v>28</v>
      </c>
      <c r="Z38" s="32" t="s">
        <v>28</v>
      </c>
      <c r="AA38" s="32" t="s">
        <v>28</v>
      </c>
      <c r="AB38" s="44" t="s">
        <v>21</v>
      </c>
      <c r="AC38" s="44" t="s">
        <v>21</v>
      </c>
      <c r="AD38" s="32" t="s">
        <v>21</v>
      </c>
    </row>
    <row r="39" spans="1:30" s="34" customFormat="1" ht="27" customHeight="1">
      <c r="A39" s="9">
        <v>33</v>
      </c>
      <c r="B39" s="40" t="s">
        <v>122</v>
      </c>
      <c r="C39" s="9" t="s">
        <v>123</v>
      </c>
      <c r="D39" s="9" t="s">
        <v>94</v>
      </c>
      <c r="E39" s="9" t="s">
        <v>95</v>
      </c>
      <c r="F39" s="9" t="s">
        <v>95</v>
      </c>
      <c r="G39" s="9">
        <v>1990</v>
      </c>
      <c r="H39" s="45">
        <v>100000</v>
      </c>
      <c r="I39" s="29" t="s">
        <v>96</v>
      </c>
      <c r="J39" s="30" t="s">
        <v>97</v>
      </c>
      <c r="K39" s="9" t="s">
        <v>216</v>
      </c>
      <c r="L39" s="46" t="s">
        <v>217</v>
      </c>
      <c r="M39" s="42" t="s">
        <v>100</v>
      </c>
      <c r="N39" s="9" t="s">
        <v>218</v>
      </c>
      <c r="O39" s="9">
        <v>33</v>
      </c>
      <c r="P39" s="10">
        <v>4</v>
      </c>
      <c r="Q39" s="9" t="s">
        <v>28</v>
      </c>
      <c r="R39" s="9" t="s">
        <v>110</v>
      </c>
      <c r="S39" s="9" t="s">
        <v>110</v>
      </c>
      <c r="T39" s="9" t="s">
        <v>110</v>
      </c>
      <c r="U39" s="9" t="s">
        <v>110</v>
      </c>
      <c r="V39" s="31" t="s">
        <v>103</v>
      </c>
      <c r="W39" s="9" t="s">
        <v>102</v>
      </c>
      <c r="X39" s="42">
        <v>120.94</v>
      </c>
      <c r="Y39" s="44">
        <v>104.6</v>
      </c>
      <c r="Z39" s="44">
        <v>423.29</v>
      </c>
      <c r="AA39" s="44">
        <v>1</v>
      </c>
      <c r="AB39" s="44" t="s">
        <v>21</v>
      </c>
      <c r="AC39" s="44" t="s">
        <v>114</v>
      </c>
      <c r="AD39" s="32" t="s">
        <v>21</v>
      </c>
    </row>
    <row r="40" spans="1:30" s="34" customFormat="1" ht="83.25" customHeight="1">
      <c r="A40" s="9">
        <v>34</v>
      </c>
      <c r="B40" s="40" t="s">
        <v>145</v>
      </c>
      <c r="C40" s="9" t="s">
        <v>106</v>
      </c>
      <c r="D40" s="9" t="s">
        <v>94</v>
      </c>
      <c r="E40" s="9" t="s">
        <v>95</v>
      </c>
      <c r="F40" s="9" t="s">
        <v>95</v>
      </c>
      <c r="G40" s="9">
        <v>1984</v>
      </c>
      <c r="H40" s="45">
        <v>60000</v>
      </c>
      <c r="I40" s="29" t="s">
        <v>96</v>
      </c>
      <c r="J40" s="30" t="s">
        <v>28</v>
      </c>
      <c r="K40" s="9" t="s">
        <v>118</v>
      </c>
      <c r="L40" s="42" t="s">
        <v>28</v>
      </c>
      <c r="M40" s="42" t="s">
        <v>28</v>
      </c>
      <c r="N40" s="42" t="s">
        <v>28</v>
      </c>
      <c r="O40" s="9">
        <v>34</v>
      </c>
      <c r="P40" s="43">
        <v>3</v>
      </c>
      <c r="Q40" s="44" t="s">
        <v>28</v>
      </c>
      <c r="R40" s="44" t="s">
        <v>110</v>
      </c>
      <c r="S40" s="44" t="s">
        <v>102</v>
      </c>
      <c r="T40" s="44" t="s">
        <v>154</v>
      </c>
      <c r="U40" s="44" t="s">
        <v>130</v>
      </c>
      <c r="V40" s="31" t="s">
        <v>103</v>
      </c>
      <c r="W40" s="44" t="s">
        <v>130</v>
      </c>
      <c r="X40" s="47">
        <v>180</v>
      </c>
      <c r="Y40" s="44">
        <v>87.5</v>
      </c>
      <c r="Z40" s="32" t="s">
        <v>28</v>
      </c>
      <c r="AA40" s="44">
        <v>1</v>
      </c>
      <c r="AB40" s="44" t="s">
        <v>21</v>
      </c>
      <c r="AC40" s="44" t="s">
        <v>114</v>
      </c>
      <c r="AD40" s="32" t="s">
        <v>21</v>
      </c>
    </row>
    <row r="41" spans="1:30" s="34" customFormat="1" ht="51.75" customHeight="1">
      <c r="A41" s="9">
        <v>35</v>
      </c>
      <c r="B41" s="40" t="s">
        <v>219</v>
      </c>
      <c r="C41" s="9" t="s">
        <v>220</v>
      </c>
      <c r="D41" s="9" t="s">
        <v>94</v>
      </c>
      <c r="E41" s="9" t="s">
        <v>95</v>
      </c>
      <c r="F41" s="9" t="s">
        <v>95</v>
      </c>
      <c r="G41" s="9">
        <v>2013</v>
      </c>
      <c r="H41" s="41">
        <v>35817.83</v>
      </c>
      <c r="I41" s="35" t="s">
        <v>143</v>
      </c>
      <c r="J41" s="30" t="s">
        <v>28</v>
      </c>
      <c r="K41" s="9" t="s">
        <v>221</v>
      </c>
      <c r="L41" s="42" t="s">
        <v>28</v>
      </c>
      <c r="M41" s="42" t="s">
        <v>28</v>
      </c>
      <c r="N41" s="42" t="s">
        <v>28</v>
      </c>
      <c r="O41" s="9">
        <v>35</v>
      </c>
      <c r="P41" s="43">
        <v>3</v>
      </c>
      <c r="Q41" s="44" t="s">
        <v>28</v>
      </c>
      <c r="R41" s="32" t="s">
        <v>28</v>
      </c>
      <c r="S41" s="32" t="s">
        <v>28</v>
      </c>
      <c r="T41" s="32" t="s">
        <v>28</v>
      </c>
      <c r="U41" s="32" t="s">
        <v>28</v>
      </c>
      <c r="V41" s="31" t="s">
        <v>103</v>
      </c>
      <c r="W41" s="32" t="s">
        <v>28</v>
      </c>
      <c r="X41" s="32" t="s">
        <v>28</v>
      </c>
      <c r="Y41" s="32" t="s">
        <v>28</v>
      </c>
      <c r="Z41" s="32" t="s">
        <v>28</v>
      </c>
      <c r="AA41" s="32" t="s">
        <v>28</v>
      </c>
      <c r="AB41" s="32" t="s">
        <v>28</v>
      </c>
      <c r="AC41" s="44"/>
      <c r="AD41" s="32"/>
    </row>
    <row r="42" spans="1:30" s="34" customFormat="1" ht="51" customHeight="1">
      <c r="A42" s="9">
        <v>36</v>
      </c>
      <c r="B42" s="40" t="s">
        <v>222</v>
      </c>
      <c r="C42" s="9" t="s">
        <v>195</v>
      </c>
      <c r="D42" s="9" t="s">
        <v>94</v>
      </c>
      <c r="E42" s="9" t="s">
        <v>95</v>
      </c>
      <c r="F42" s="9" t="s">
        <v>95</v>
      </c>
      <c r="G42" s="9">
        <v>2013</v>
      </c>
      <c r="H42" s="41">
        <v>40415.66</v>
      </c>
      <c r="I42" s="35" t="s">
        <v>143</v>
      </c>
      <c r="J42" s="30" t="s">
        <v>28</v>
      </c>
      <c r="K42" s="9" t="s">
        <v>223</v>
      </c>
      <c r="L42" s="42" t="s">
        <v>28</v>
      </c>
      <c r="M42" s="42" t="s">
        <v>28</v>
      </c>
      <c r="N42" s="42" t="s">
        <v>28</v>
      </c>
      <c r="O42" s="9">
        <v>36</v>
      </c>
      <c r="P42" s="43">
        <v>4</v>
      </c>
      <c r="Q42" s="44" t="s">
        <v>28</v>
      </c>
      <c r="R42" s="32" t="s">
        <v>28</v>
      </c>
      <c r="S42" s="32" t="s">
        <v>28</v>
      </c>
      <c r="T42" s="32" t="s">
        <v>28</v>
      </c>
      <c r="U42" s="32" t="s">
        <v>28</v>
      </c>
      <c r="V42" s="31" t="s">
        <v>103</v>
      </c>
      <c r="W42" s="32" t="s">
        <v>28</v>
      </c>
      <c r="X42" s="32" t="s">
        <v>28</v>
      </c>
      <c r="Y42" s="32" t="s">
        <v>28</v>
      </c>
      <c r="Z42" s="32" t="s">
        <v>28</v>
      </c>
      <c r="AA42" s="32" t="s">
        <v>28</v>
      </c>
      <c r="AB42" s="32" t="s">
        <v>28</v>
      </c>
      <c r="AC42" s="44"/>
      <c r="AD42" s="32"/>
    </row>
    <row r="43" spans="1:30" s="34" customFormat="1" ht="51" customHeight="1">
      <c r="A43" s="9">
        <v>37</v>
      </c>
      <c r="B43" s="40" t="s">
        <v>224</v>
      </c>
      <c r="C43" s="9" t="s">
        <v>224</v>
      </c>
      <c r="D43" s="9" t="s">
        <v>94</v>
      </c>
      <c r="E43" s="9" t="s">
        <v>95</v>
      </c>
      <c r="F43" s="9" t="s">
        <v>95</v>
      </c>
      <c r="G43" s="9">
        <v>1969</v>
      </c>
      <c r="H43" s="48">
        <v>100000</v>
      </c>
      <c r="I43" s="29" t="s">
        <v>96</v>
      </c>
      <c r="J43" s="30" t="s">
        <v>28</v>
      </c>
      <c r="K43" s="9" t="s">
        <v>225</v>
      </c>
      <c r="L43" s="42" t="s">
        <v>128</v>
      </c>
      <c r="M43" s="42" t="s">
        <v>226</v>
      </c>
      <c r="N43" s="9" t="s">
        <v>227</v>
      </c>
      <c r="O43" s="9">
        <v>37</v>
      </c>
      <c r="P43" s="43">
        <v>4</v>
      </c>
      <c r="Q43" s="44" t="s">
        <v>28</v>
      </c>
      <c r="R43" s="44" t="s">
        <v>130</v>
      </c>
      <c r="S43" s="44" t="s">
        <v>130</v>
      </c>
      <c r="T43" s="44" t="s">
        <v>228</v>
      </c>
      <c r="U43" s="44" t="s">
        <v>102</v>
      </c>
      <c r="V43" s="31" t="s">
        <v>103</v>
      </c>
      <c r="W43" s="44" t="s">
        <v>130</v>
      </c>
      <c r="X43" s="47">
        <v>214.74</v>
      </c>
      <c r="Y43" s="44">
        <v>208.72</v>
      </c>
      <c r="Z43" s="32" t="s">
        <v>28</v>
      </c>
      <c r="AA43" s="9" t="s">
        <v>229</v>
      </c>
      <c r="AB43" s="44" t="s">
        <v>95</v>
      </c>
      <c r="AC43" s="44" t="s">
        <v>94</v>
      </c>
      <c r="AD43" s="32" t="s">
        <v>95</v>
      </c>
    </row>
    <row r="44" spans="1:30" s="54" customFormat="1" ht="15" customHeight="1">
      <c r="A44" s="49" t="s">
        <v>230</v>
      </c>
      <c r="B44" s="49"/>
      <c r="C44" s="49"/>
      <c r="D44" s="49"/>
      <c r="E44" s="49"/>
      <c r="F44" s="49"/>
      <c r="G44" s="49"/>
      <c r="H44" s="50">
        <f>SUM(H14,H17,H25:H27,H29,H33:H38,H41:H42)</f>
        <v>951652.0499999999</v>
      </c>
      <c r="I44" s="51"/>
      <c r="J44" s="51"/>
      <c r="K44" s="51"/>
      <c r="L44" s="51"/>
      <c r="M44" s="51"/>
      <c r="N44" s="51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3"/>
      <c r="AD44" s="53"/>
    </row>
    <row r="45" spans="1:30" s="54" customFormat="1" ht="15" customHeight="1">
      <c r="A45" s="49" t="s">
        <v>231</v>
      </c>
      <c r="B45" s="49"/>
      <c r="C45" s="49"/>
      <c r="D45" s="49"/>
      <c r="E45" s="49"/>
      <c r="F45" s="49"/>
      <c r="G45" s="49"/>
      <c r="H45" s="55">
        <f>SUM(H7:H13,H15:H16,H18:H24,H28,H30:H32,H39:H40,H43)</f>
        <v>11848000</v>
      </c>
      <c r="I45" s="56"/>
      <c r="J45" s="56"/>
      <c r="K45" s="56"/>
      <c r="L45" s="56"/>
      <c r="M45" s="56"/>
      <c r="N45" s="5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</row>
    <row r="46" spans="1:30" s="54" customFormat="1" ht="15" customHeight="1">
      <c r="A46" s="49" t="s">
        <v>232</v>
      </c>
      <c r="B46" s="49"/>
      <c r="C46" s="49"/>
      <c r="D46" s="49"/>
      <c r="E46" s="49"/>
      <c r="F46" s="49"/>
      <c r="G46" s="49"/>
      <c r="H46" s="55">
        <f>H44+H45</f>
        <v>12799652.05</v>
      </c>
      <c r="I46" s="56"/>
      <c r="J46" s="56"/>
      <c r="K46" s="56"/>
      <c r="L46" s="56"/>
      <c r="M46" s="56"/>
      <c r="N46" s="5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</row>
    <row r="47" spans="1:30" s="57" customFormat="1" ht="15" customHeight="1">
      <c r="A47" s="26" t="s">
        <v>233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s="62" customFormat="1" ht="41.25" customHeight="1">
      <c r="A48" s="9">
        <v>1</v>
      </c>
      <c r="B48" s="44" t="s">
        <v>234</v>
      </c>
      <c r="C48" s="32" t="s">
        <v>28</v>
      </c>
      <c r="D48" s="47" t="s">
        <v>94</v>
      </c>
      <c r="E48" s="47" t="s">
        <v>95</v>
      </c>
      <c r="F48" s="47" t="s">
        <v>95</v>
      </c>
      <c r="G48" s="47">
        <v>2004</v>
      </c>
      <c r="H48" s="41">
        <v>784480.5</v>
      </c>
      <c r="I48" s="35" t="s">
        <v>143</v>
      </c>
      <c r="J48" s="58" t="s">
        <v>235</v>
      </c>
      <c r="K48" s="44" t="s">
        <v>236</v>
      </c>
      <c r="L48" s="59" t="s">
        <v>164</v>
      </c>
      <c r="M48" s="59" t="s">
        <v>237</v>
      </c>
      <c r="N48" s="60" t="s">
        <v>238</v>
      </c>
      <c r="O48" s="44">
        <v>1</v>
      </c>
      <c r="P48" s="61">
        <v>3</v>
      </c>
      <c r="Q48" s="32" t="s">
        <v>28</v>
      </c>
      <c r="R48" s="59" t="s">
        <v>110</v>
      </c>
      <c r="S48" s="59" t="s">
        <v>110</v>
      </c>
      <c r="T48" s="59" t="s">
        <v>110</v>
      </c>
      <c r="U48" s="59" t="s">
        <v>110</v>
      </c>
      <c r="V48" s="59" t="s">
        <v>154</v>
      </c>
      <c r="W48" s="59" t="s">
        <v>110</v>
      </c>
      <c r="X48" s="32" t="s">
        <v>28</v>
      </c>
      <c r="Y48" s="32" t="s">
        <v>28</v>
      </c>
      <c r="Z48" s="32" t="s">
        <v>28</v>
      </c>
      <c r="AA48" s="44">
        <v>1</v>
      </c>
      <c r="AB48" s="44" t="s">
        <v>95</v>
      </c>
      <c r="AC48" s="44" t="s">
        <v>94</v>
      </c>
      <c r="AD48" s="44" t="s">
        <v>95</v>
      </c>
    </row>
    <row r="49" spans="1:30" s="62" customFormat="1" ht="26.25" customHeight="1">
      <c r="A49" s="44">
        <f>A48+1</f>
        <v>2</v>
      </c>
      <c r="B49" s="44" t="s">
        <v>239</v>
      </c>
      <c r="C49" s="32" t="s">
        <v>28</v>
      </c>
      <c r="D49" s="47" t="s">
        <v>94</v>
      </c>
      <c r="E49" s="32" t="s">
        <v>28</v>
      </c>
      <c r="F49" s="47" t="s">
        <v>95</v>
      </c>
      <c r="G49" s="47">
        <v>2004</v>
      </c>
      <c r="H49" s="41">
        <v>175252.03</v>
      </c>
      <c r="I49" s="35" t="s">
        <v>143</v>
      </c>
      <c r="J49" s="32" t="s">
        <v>28</v>
      </c>
      <c r="K49" s="44" t="s">
        <v>236</v>
      </c>
      <c r="L49" s="32" t="s">
        <v>28</v>
      </c>
      <c r="M49" s="32" t="s">
        <v>28</v>
      </c>
      <c r="N49" s="32" t="s">
        <v>28</v>
      </c>
      <c r="O49" s="44">
        <v>2</v>
      </c>
      <c r="P49" s="32" t="s">
        <v>28</v>
      </c>
      <c r="Q49" s="32" t="s">
        <v>28</v>
      </c>
      <c r="R49" s="32" t="s">
        <v>28</v>
      </c>
      <c r="S49" s="32" t="s">
        <v>28</v>
      </c>
      <c r="T49" s="32" t="s">
        <v>28</v>
      </c>
      <c r="U49" s="32" t="s">
        <v>28</v>
      </c>
      <c r="V49" s="32" t="s">
        <v>28</v>
      </c>
      <c r="W49" s="32" t="s">
        <v>28</v>
      </c>
      <c r="X49" s="32" t="s">
        <v>28</v>
      </c>
      <c r="Y49" s="32" t="s">
        <v>28</v>
      </c>
      <c r="Z49" s="32" t="s">
        <v>28</v>
      </c>
      <c r="AA49" s="32" t="s">
        <v>28</v>
      </c>
      <c r="AB49" s="32" t="s">
        <v>28</v>
      </c>
      <c r="AC49" s="44"/>
      <c r="AD49" s="44"/>
    </row>
    <row r="50" spans="1:30" s="62" customFormat="1" ht="26.25" customHeight="1">
      <c r="A50" s="44">
        <f>A49+1</f>
        <v>3</v>
      </c>
      <c r="B50" s="44" t="s">
        <v>240</v>
      </c>
      <c r="C50" s="32" t="s">
        <v>28</v>
      </c>
      <c r="D50" s="47" t="s">
        <v>94</v>
      </c>
      <c r="E50" s="32" t="s">
        <v>28</v>
      </c>
      <c r="F50" s="47" t="s">
        <v>95</v>
      </c>
      <c r="G50" s="47">
        <v>2004</v>
      </c>
      <c r="H50" s="41">
        <v>136850.26</v>
      </c>
      <c r="I50" s="35" t="s">
        <v>143</v>
      </c>
      <c r="J50" s="32" t="s">
        <v>28</v>
      </c>
      <c r="K50" s="44" t="s">
        <v>236</v>
      </c>
      <c r="L50" s="32" t="s">
        <v>28</v>
      </c>
      <c r="M50" s="32" t="s">
        <v>28</v>
      </c>
      <c r="N50" s="32" t="s">
        <v>28</v>
      </c>
      <c r="O50" s="44">
        <v>3</v>
      </c>
      <c r="P50" s="32" t="s">
        <v>28</v>
      </c>
      <c r="Q50" s="32" t="s">
        <v>28</v>
      </c>
      <c r="R50" s="32" t="s">
        <v>28</v>
      </c>
      <c r="S50" s="32" t="s">
        <v>28</v>
      </c>
      <c r="T50" s="32" t="s">
        <v>28</v>
      </c>
      <c r="U50" s="32" t="s">
        <v>28</v>
      </c>
      <c r="V50" s="32" t="s">
        <v>28</v>
      </c>
      <c r="W50" s="32" t="s">
        <v>28</v>
      </c>
      <c r="X50" s="32" t="s">
        <v>28</v>
      </c>
      <c r="Y50" s="32" t="s">
        <v>28</v>
      </c>
      <c r="Z50" s="32" t="s">
        <v>28</v>
      </c>
      <c r="AA50" s="32" t="s">
        <v>28</v>
      </c>
      <c r="AB50" s="32" t="s">
        <v>28</v>
      </c>
      <c r="AC50" s="44"/>
      <c r="AD50" s="44"/>
    </row>
    <row r="51" spans="1:30" s="62" customFormat="1" ht="42.75" customHeight="1">
      <c r="A51" s="44">
        <f>A50+1</f>
        <v>4</v>
      </c>
      <c r="B51" s="44" t="s">
        <v>241</v>
      </c>
      <c r="C51" s="32" t="s">
        <v>28</v>
      </c>
      <c r="D51" s="47" t="s">
        <v>94</v>
      </c>
      <c r="E51" s="47" t="s">
        <v>95</v>
      </c>
      <c r="F51" s="47" t="s">
        <v>95</v>
      </c>
      <c r="G51" s="47">
        <v>2004</v>
      </c>
      <c r="H51" s="41">
        <v>1467567.62</v>
      </c>
      <c r="I51" s="35" t="s">
        <v>143</v>
      </c>
      <c r="J51" s="58" t="s">
        <v>235</v>
      </c>
      <c r="K51" s="44" t="s">
        <v>236</v>
      </c>
      <c r="L51" s="59" t="s">
        <v>164</v>
      </c>
      <c r="M51" s="59" t="s">
        <v>242</v>
      </c>
      <c r="N51" s="60" t="s">
        <v>238</v>
      </c>
      <c r="O51" s="44">
        <v>4</v>
      </c>
      <c r="P51" s="61">
        <v>3</v>
      </c>
      <c r="Q51" s="32" t="s">
        <v>28</v>
      </c>
      <c r="R51" s="59" t="s">
        <v>110</v>
      </c>
      <c r="S51" s="59" t="s">
        <v>110</v>
      </c>
      <c r="T51" s="59" t="s">
        <v>110</v>
      </c>
      <c r="U51" s="59" t="s">
        <v>110</v>
      </c>
      <c r="V51" s="59" t="s">
        <v>154</v>
      </c>
      <c r="W51" s="59" t="s">
        <v>110</v>
      </c>
      <c r="X51" s="32" t="s">
        <v>28</v>
      </c>
      <c r="Y51" s="32" t="s">
        <v>28</v>
      </c>
      <c r="Z51" s="32" t="s">
        <v>28</v>
      </c>
      <c r="AA51" s="44">
        <v>1</v>
      </c>
      <c r="AB51" s="44" t="s">
        <v>95</v>
      </c>
      <c r="AC51" s="44" t="s">
        <v>94</v>
      </c>
      <c r="AD51" s="44" t="s">
        <v>95</v>
      </c>
    </row>
    <row r="52" spans="1:30" s="62" customFormat="1" ht="26.25" customHeight="1">
      <c r="A52" s="44">
        <f>A51+1</f>
        <v>5</v>
      </c>
      <c r="B52" s="44" t="s">
        <v>243</v>
      </c>
      <c r="C52" s="32" t="s">
        <v>28</v>
      </c>
      <c r="D52" s="47" t="s">
        <v>94</v>
      </c>
      <c r="E52" s="32" t="s">
        <v>28</v>
      </c>
      <c r="F52" s="47" t="s">
        <v>95</v>
      </c>
      <c r="G52" s="47">
        <v>2004</v>
      </c>
      <c r="H52" s="41">
        <v>209380.55</v>
      </c>
      <c r="I52" s="35" t="s">
        <v>143</v>
      </c>
      <c r="J52" s="58" t="s">
        <v>235</v>
      </c>
      <c r="K52" s="44" t="s">
        <v>236</v>
      </c>
      <c r="L52" s="32" t="s">
        <v>28</v>
      </c>
      <c r="M52" s="32" t="s">
        <v>28</v>
      </c>
      <c r="N52" s="32" t="s">
        <v>28</v>
      </c>
      <c r="O52" s="44">
        <v>5</v>
      </c>
      <c r="P52" s="32" t="s">
        <v>28</v>
      </c>
      <c r="Q52" s="32" t="s">
        <v>28</v>
      </c>
      <c r="R52" s="32" t="s">
        <v>28</v>
      </c>
      <c r="S52" s="32" t="s">
        <v>28</v>
      </c>
      <c r="T52" s="32" t="s">
        <v>28</v>
      </c>
      <c r="U52" s="32" t="s">
        <v>28</v>
      </c>
      <c r="V52" s="32" t="s">
        <v>28</v>
      </c>
      <c r="W52" s="32" t="s">
        <v>28</v>
      </c>
      <c r="X52" s="32" t="s">
        <v>28</v>
      </c>
      <c r="Y52" s="32" t="s">
        <v>28</v>
      </c>
      <c r="Z52" s="32" t="s">
        <v>28</v>
      </c>
      <c r="AA52" s="32" t="s">
        <v>28</v>
      </c>
      <c r="AB52" s="32" t="s">
        <v>28</v>
      </c>
      <c r="AC52" s="44"/>
      <c r="AD52" s="44"/>
    </row>
    <row r="53" spans="1:30" s="62" customFormat="1" ht="26.25" customHeight="1">
      <c r="A53" s="44">
        <f>A52+1</f>
        <v>6</v>
      </c>
      <c r="B53" s="44" t="s">
        <v>244</v>
      </c>
      <c r="C53" s="32" t="s">
        <v>28</v>
      </c>
      <c r="D53" s="47" t="s">
        <v>94</v>
      </c>
      <c r="E53" s="32" t="s">
        <v>28</v>
      </c>
      <c r="F53" s="47" t="s">
        <v>95</v>
      </c>
      <c r="G53" s="47">
        <v>2004</v>
      </c>
      <c r="H53" s="41">
        <v>341411.56</v>
      </c>
      <c r="I53" s="35" t="s">
        <v>143</v>
      </c>
      <c r="J53" s="58" t="s">
        <v>235</v>
      </c>
      <c r="K53" s="44" t="s">
        <v>236</v>
      </c>
      <c r="L53" s="32" t="s">
        <v>28</v>
      </c>
      <c r="M53" s="32" t="s">
        <v>28</v>
      </c>
      <c r="N53" s="32" t="s">
        <v>28</v>
      </c>
      <c r="O53" s="44">
        <v>6</v>
      </c>
      <c r="P53" s="32" t="s">
        <v>28</v>
      </c>
      <c r="Q53" s="32" t="s">
        <v>28</v>
      </c>
      <c r="R53" s="32" t="s">
        <v>28</v>
      </c>
      <c r="S53" s="32" t="s">
        <v>28</v>
      </c>
      <c r="T53" s="32" t="s">
        <v>28</v>
      </c>
      <c r="U53" s="32" t="s">
        <v>28</v>
      </c>
      <c r="V53" s="32" t="s">
        <v>28</v>
      </c>
      <c r="W53" s="32" t="s">
        <v>28</v>
      </c>
      <c r="X53" s="32" t="s">
        <v>28</v>
      </c>
      <c r="Y53" s="32" t="s">
        <v>28</v>
      </c>
      <c r="Z53" s="32" t="s">
        <v>28</v>
      </c>
      <c r="AA53" s="32" t="s">
        <v>28</v>
      </c>
      <c r="AB53" s="32" t="s">
        <v>28</v>
      </c>
      <c r="AC53" s="44"/>
      <c r="AD53" s="44"/>
    </row>
    <row r="54" spans="1:30" s="62" customFormat="1" ht="26.25" customHeight="1">
      <c r="A54" s="44">
        <v>7</v>
      </c>
      <c r="B54" s="44" t="s">
        <v>245</v>
      </c>
      <c r="C54" s="32" t="s">
        <v>28</v>
      </c>
      <c r="D54" s="47" t="s">
        <v>94</v>
      </c>
      <c r="E54" s="32" t="s">
        <v>28</v>
      </c>
      <c r="F54" s="47" t="s">
        <v>95</v>
      </c>
      <c r="G54" s="47">
        <v>2011</v>
      </c>
      <c r="H54" s="41">
        <v>8631.6</v>
      </c>
      <c r="I54" s="35" t="s">
        <v>143</v>
      </c>
      <c r="J54" s="32" t="s">
        <v>28</v>
      </c>
      <c r="K54" s="44" t="s">
        <v>124</v>
      </c>
      <c r="L54" s="32" t="s">
        <v>28</v>
      </c>
      <c r="M54" s="32" t="s">
        <v>28</v>
      </c>
      <c r="N54" s="32" t="s">
        <v>28</v>
      </c>
      <c r="O54" s="44">
        <v>7</v>
      </c>
      <c r="P54" s="32" t="s">
        <v>28</v>
      </c>
      <c r="Q54" s="32" t="s">
        <v>28</v>
      </c>
      <c r="R54" s="32" t="s">
        <v>28</v>
      </c>
      <c r="S54" s="32" t="s">
        <v>28</v>
      </c>
      <c r="T54" s="32" t="s">
        <v>28</v>
      </c>
      <c r="U54" s="32" t="s">
        <v>28</v>
      </c>
      <c r="V54" s="32" t="s">
        <v>28</v>
      </c>
      <c r="W54" s="32" t="s">
        <v>28</v>
      </c>
      <c r="X54" s="32" t="s">
        <v>28</v>
      </c>
      <c r="Y54" s="32" t="s">
        <v>28</v>
      </c>
      <c r="Z54" s="32" t="s">
        <v>28</v>
      </c>
      <c r="AA54" s="32" t="s">
        <v>28</v>
      </c>
      <c r="AB54" s="32" t="s">
        <v>28</v>
      </c>
      <c r="AC54" s="44"/>
      <c r="AD54" s="44"/>
    </row>
    <row r="55" spans="1:30" s="62" customFormat="1" ht="26.25" customHeight="1">
      <c r="A55" s="44">
        <v>8</v>
      </c>
      <c r="B55" s="44" t="s">
        <v>246</v>
      </c>
      <c r="C55" s="32" t="s">
        <v>28</v>
      </c>
      <c r="D55" s="47" t="s">
        <v>94</v>
      </c>
      <c r="E55" s="32" t="s">
        <v>28</v>
      </c>
      <c r="F55" s="47" t="s">
        <v>95</v>
      </c>
      <c r="G55" s="47">
        <v>2011</v>
      </c>
      <c r="H55" s="41">
        <v>8941.86</v>
      </c>
      <c r="I55" s="35" t="s">
        <v>143</v>
      </c>
      <c r="J55" s="32" t="s">
        <v>28</v>
      </c>
      <c r="K55" s="44" t="s">
        <v>188</v>
      </c>
      <c r="L55" s="32" t="s">
        <v>28</v>
      </c>
      <c r="M55" s="32" t="s">
        <v>28</v>
      </c>
      <c r="N55" s="32" t="s">
        <v>28</v>
      </c>
      <c r="O55" s="44">
        <v>8</v>
      </c>
      <c r="P55" s="32" t="s">
        <v>28</v>
      </c>
      <c r="Q55" s="32" t="s">
        <v>28</v>
      </c>
      <c r="R55" s="32" t="s">
        <v>28</v>
      </c>
      <c r="S55" s="32" t="s">
        <v>28</v>
      </c>
      <c r="T55" s="32" t="s">
        <v>28</v>
      </c>
      <c r="U55" s="32" t="s">
        <v>28</v>
      </c>
      <c r="V55" s="32" t="s">
        <v>28</v>
      </c>
      <c r="W55" s="32" t="s">
        <v>28</v>
      </c>
      <c r="X55" s="32" t="s">
        <v>28</v>
      </c>
      <c r="Y55" s="32" t="s">
        <v>28</v>
      </c>
      <c r="Z55" s="32" t="s">
        <v>28</v>
      </c>
      <c r="AA55" s="32" t="s">
        <v>28</v>
      </c>
      <c r="AB55" s="32" t="s">
        <v>28</v>
      </c>
      <c r="AC55" s="44"/>
      <c r="AD55" s="44"/>
    </row>
    <row r="56" spans="1:30" s="62" customFormat="1" ht="26.25" customHeight="1">
      <c r="A56" s="44">
        <v>9</v>
      </c>
      <c r="B56" s="44" t="s">
        <v>247</v>
      </c>
      <c r="C56" s="32" t="s">
        <v>28</v>
      </c>
      <c r="D56" s="47" t="s">
        <v>94</v>
      </c>
      <c r="E56" s="32" t="s">
        <v>28</v>
      </c>
      <c r="F56" s="47" t="s">
        <v>95</v>
      </c>
      <c r="G56" s="47">
        <v>2011</v>
      </c>
      <c r="H56" s="41">
        <v>83840.97</v>
      </c>
      <c r="I56" s="35" t="s">
        <v>143</v>
      </c>
      <c r="J56" s="32" t="s">
        <v>28</v>
      </c>
      <c r="K56" s="44" t="s">
        <v>188</v>
      </c>
      <c r="L56" s="32" t="s">
        <v>28</v>
      </c>
      <c r="M56" s="32" t="s">
        <v>28</v>
      </c>
      <c r="N56" s="32" t="s">
        <v>28</v>
      </c>
      <c r="O56" s="44">
        <v>9</v>
      </c>
      <c r="P56" s="32" t="s">
        <v>28</v>
      </c>
      <c r="Q56" s="32" t="s">
        <v>28</v>
      </c>
      <c r="R56" s="32" t="s">
        <v>28</v>
      </c>
      <c r="S56" s="32" t="s">
        <v>28</v>
      </c>
      <c r="T56" s="32" t="s">
        <v>28</v>
      </c>
      <c r="U56" s="32" t="s">
        <v>28</v>
      </c>
      <c r="V56" s="32" t="s">
        <v>28</v>
      </c>
      <c r="W56" s="32" t="s">
        <v>28</v>
      </c>
      <c r="X56" s="32" t="s">
        <v>28</v>
      </c>
      <c r="Y56" s="32" t="s">
        <v>28</v>
      </c>
      <c r="Z56" s="32" t="s">
        <v>28</v>
      </c>
      <c r="AA56" s="32" t="s">
        <v>28</v>
      </c>
      <c r="AB56" s="32" t="s">
        <v>28</v>
      </c>
      <c r="AC56" s="44"/>
      <c r="AD56" s="44"/>
    </row>
    <row r="57" spans="1:30" s="62" customFormat="1" ht="26.25" customHeight="1">
      <c r="A57" s="44">
        <v>10</v>
      </c>
      <c r="B57" s="44" t="s">
        <v>248</v>
      </c>
      <c r="C57" s="32" t="s">
        <v>28</v>
      </c>
      <c r="D57" s="47" t="s">
        <v>94</v>
      </c>
      <c r="E57" s="32" t="s">
        <v>28</v>
      </c>
      <c r="F57" s="47" t="s">
        <v>95</v>
      </c>
      <c r="G57" s="47">
        <v>2011</v>
      </c>
      <c r="H57" s="41">
        <v>83350.26</v>
      </c>
      <c r="I57" s="35" t="s">
        <v>143</v>
      </c>
      <c r="J57" s="32" t="s">
        <v>28</v>
      </c>
      <c r="K57" s="44" t="s">
        <v>188</v>
      </c>
      <c r="L57" s="32" t="s">
        <v>28</v>
      </c>
      <c r="M57" s="32" t="s">
        <v>28</v>
      </c>
      <c r="N57" s="32" t="s">
        <v>28</v>
      </c>
      <c r="O57" s="44">
        <v>10</v>
      </c>
      <c r="P57" s="32" t="s">
        <v>28</v>
      </c>
      <c r="Q57" s="32" t="s">
        <v>28</v>
      </c>
      <c r="R57" s="32" t="s">
        <v>28</v>
      </c>
      <c r="S57" s="32" t="s">
        <v>28</v>
      </c>
      <c r="T57" s="32" t="s">
        <v>28</v>
      </c>
      <c r="U57" s="32" t="s">
        <v>28</v>
      </c>
      <c r="V57" s="32" t="s">
        <v>28</v>
      </c>
      <c r="W57" s="32" t="s">
        <v>28</v>
      </c>
      <c r="X57" s="32" t="s">
        <v>28</v>
      </c>
      <c r="Y57" s="32" t="s">
        <v>28</v>
      </c>
      <c r="Z57" s="32" t="s">
        <v>28</v>
      </c>
      <c r="AA57" s="32" t="s">
        <v>28</v>
      </c>
      <c r="AB57" s="32" t="s">
        <v>28</v>
      </c>
      <c r="AC57" s="44"/>
      <c r="AD57" s="44"/>
    </row>
    <row r="58" spans="1:30" s="62" customFormat="1" ht="26.25" customHeight="1">
      <c r="A58" s="44">
        <v>11</v>
      </c>
      <c r="B58" s="44" t="s">
        <v>249</v>
      </c>
      <c r="C58" s="32" t="s">
        <v>28</v>
      </c>
      <c r="D58" s="47" t="s">
        <v>94</v>
      </c>
      <c r="E58" s="32" t="s">
        <v>28</v>
      </c>
      <c r="F58" s="47" t="s">
        <v>95</v>
      </c>
      <c r="G58" s="47">
        <v>2011</v>
      </c>
      <c r="H58" s="41">
        <v>78851.67</v>
      </c>
      <c r="I58" s="35" t="s">
        <v>143</v>
      </c>
      <c r="J58" s="32" t="s">
        <v>28</v>
      </c>
      <c r="K58" s="44" t="s">
        <v>188</v>
      </c>
      <c r="L58" s="32" t="s">
        <v>28</v>
      </c>
      <c r="M58" s="32" t="s">
        <v>28</v>
      </c>
      <c r="N58" s="32" t="s">
        <v>28</v>
      </c>
      <c r="O58" s="44">
        <v>11</v>
      </c>
      <c r="P58" s="32" t="s">
        <v>28</v>
      </c>
      <c r="Q58" s="32" t="s">
        <v>28</v>
      </c>
      <c r="R58" s="32" t="s">
        <v>28</v>
      </c>
      <c r="S58" s="32" t="s">
        <v>28</v>
      </c>
      <c r="T58" s="32" t="s">
        <v>28</v>
      </c>
      <c r="U58" s="32" t="s">
        <v>28</v>
      </c>
      <c r="V58" s="32" t="s">
        <v>28</v>
      </c>
      <c r="W58" s="32" t="s">
        <v>28</v>
      </c>
      <c r="X58" s="32" t="s">
        <v>28</v>
      </c>
      <c r="Y58" s="32" t="s">
        <v>28</v>
      </c>
      <c r="Z58" s="32" t="s">
        <v>28</v>
      </c>
      <c r="AA58" s="32" t="s">
        <v>28</v>
      </c>
      <c r="AB58" s="32" t="s">
        <v>28</v>
      </c>
      <c r="AC58" s="44"/>
      <c r="AD58" s="44"/>
    </row>
    <row r="59" spans="1:30" s="62" customFormat="1" ht="26.25" customHeight="1">
      <c r="A59" s="44">
        <v>12</v>
      </c>
      <c r="B59" s="44" t="s">
        <v>250</v>
      </c>
      <c r="C59" s="32" t="s">
        <v>28</v>
      </c>
      <c r="D59" s="47" t="s">
        <v>94</v>
      </c>
      <c r="E59" s="32" t="s">
        <v>28</v>
      </c>
      <c r="F59" s="47" t="s">
        <v>95</v>
      </c>
      <c r="G59" s="47">
        <v>2011</v>
      </c>
      <c r="H59" s="41">
        <v>73422.34</v>
      </c>
      <c r="I59" s="35" t="s">
        <v>143</v>
      </c>
      <c r="J59" s="32" t="s">
        <v>28</v>
      </c>
      <c r="K59" s="44" t="s">
        <v>188</v>
      </c>
      <c r="L59" s="32" t="s">
        <v>28</v>
      </c>
      <c r="M59" s="32" t="s">
        <v>28</v>
      </c>
      <c r="N59" s="32" t="s">
        <v>28</v>
      </c>
      <c r="O59" s="44">
        <v>12</v>
      </c>
      <c r="P59" s="32" t="s">
        <v>28</v>
      </c>
      <c r="Q59" s="32" t="s">
        <v>28</v>
      </c>
      <c r="R59" s="32" t="s">
        <v>28</v>
      </c>
      <c r="S59" s="32" t="s">
        <v>28</v>
      </c>
      <c r="T59" s="32" t="s">
        <v>28</v>
      </c>
      <c r="U59" s="32" t="s">
        <v>28</v>
      </c>
      <c r="V59" s="32" t="s">
        <v>28</v>
      </c>
      <c r="W59" s="32" t="s">
        <v>28</v>
      </c>
      <c r="X59" s="32" t="s">
        <v>28</v>
      </c>
      <c r="Y59" s="32" t="s">
        <v>28</v>
      </c>
      <c r="Z59" s="32" t="s">
        <v>28</v>
      </c>
      <c r="AA59" s="32" t="s">
        <v>28</v>
      </c>
      <c r="AB59" s="32" t="s">
        <v>28</v>
      </c>
      <c r="AC59" s="44"/>
      <c r="AD59" s="44"/>
    </row>
    <row r="60" spans="1:30" s="62" customFormat="1" ht="26.25" customHeight="1">
      <c r="A60" s="44">
        <v>13</v>
      </c>
      <c r="B60" s="44" t="s">
        <v>251</v>
      </c>
      <c r="C60" s="32" t="s">
        <v>28</v>
      </c>
      <c r="D60" s="47" t="s">
        <v>94</v>
      </c>
      <c r="E60" s="32" t="s">
        <v>28</v>
      </c>
      <c r="F60" s="47" t="s">
        <v>95</v>
      </c>
      <c r="G60" s="47">
        <v>2011</v>
      </c>
      <c r="H60" s="41">
        <v>79437.53</v>
      </c>
      <c r="I60" s="35" t="s">
        <v>143</v>
      </c>
      <c r="J60" s="32" t="s">
        <v>28</v>
      </c>
      <c r="K60" s="44" t="s">
        <v>124</v>
      </c>
      <c r="L60" s="32" t="s">
        <v>28</v>
      </c>
      <c r="M60" s="32" t="s">
        <v>28</v>
      </c>
      <c r="N60" s="32" t="s">
        <v>28</v>
      </c>
      <c r="O60" s="44">
        <v>13</v>
      </c>
      <c r="P60" s="32" t="s">
        <v>28</v>
      </c>
      <c r="Q60" s="32" t="s">
        <v>28</v>
      </c>
      <c r="R60" s="32" t="s">
        <v>28</v>
      </c>
      <c r="S60" s="32" t="s">
        <v>28</v>
      </c>
      <c r="T60" s="32" t="s">
        <v>28</v>
      </c>
      <c r="U60" s="32" t="s">
        <v>28</v>
      </c>
      <c r="V60" s="32" t="s">
        <v>28</v>
      </c>
      <c r="W60" s="32" t="s">
        <v>28</v>
      </c>
      <c r="X60" s="32" t="s">
        <v>28</v>
      </c>
      <c r="Y60" s="32" t="s">
        <v>28</v>
      </c>
      <c r="Z60" s="32" t="s">
        <v>28</v>
      </c>
      <c r="AA60" s="32" t="s">
        <v>28</v>
      </c>
      <c r="AB60" s="32" t="s">
        <v>28</v>
      </c>
      <c r="AC60" s="44"/>
      <c r="AD60" s="44"/>
    </row>
    <row r="61" spans="1:30" s="62" customFormat="1" ht="26.25" customHeight="1">
      <c r="A61" s="44">
        <v>14</v>
      </c>
      <c r="B61" s="44" t="s">
        <v>252</v>
      </c>
      <c r="C61" s="32" t="s">
        <v>28</v>
      </c>
      <c r="D61" s="47" t="s">
        <v>94</v>
      </c>
      <c r="E61" s="32" t="s">
        <v>28</v>
      </c>
      <c r="F61" s="47" t="s">
        <v>95</v>
      </c>
      <c r="G61" s="47">
        <v>2012</v>
      </c>
      <c r="H61" s="41">
        <v>33071.17</v>
      </c>
      <c r="I61" s="35" t="s">
        <v>143</v>
      </c>
      <c r="J61" s="32" t="s">
        <v>28</v>
      </c>
      <c r="K61" s="44" t="s">
        <v>107</v>
      </c>
      <c r="L61" s="32" t="s">
        <v>28</v>
      </c>
      <c r="M61" s="32" t="s">
        <v>28</v>
      </c>
      <c r="N61" s="32" t="s">
        <v>28</v>
      </c>
      <c r="O61" s="44">
        <v>14</v>
      </c>
      <c r="P61" s="32" t="s">
        <v>28</v>
      </c>
      <c r="Q61" s="32" t="s">
        <v>28</v>
      </c>
      <c r="R61" s="32" t="s">
        <v>28</v>
      </c>
      <c r="S61" s="32" t="s">
        <v>28</v>
      </c>
      <c r="T61" s="32" t="s">
        <v>28</v>
      </c>
      <c r="U61" s="32" t="s">
        <v>28</v>
      </c>
      <c r="V61" s="32" t="s">
        <v>28</v>
      </c>
      <c r="W61" s="32" t="s">
        <v>28</v>
      </c>
      <c r="X61" s="32" t="s">
        <v>28</v>
      </c>
      <c r="Y61" s="32" t="s">
        <v>28</v>
      </c>
      <c r="Z61" s="32" t="s">
        <v>28</v>
      </c>
      <c r="AA61" s="32" t="s">
        <v>28</v>
      </c>
      <c r="AB61" s="32" t="s">
        <v>28</v>
      </c>
      <c r="AC61" s="44"/>
      <c r="AD61" s="44"/>
    </row>
    <row r="62" spans="1:30" s="62" customFormat="1" ht="26.25" customHeight="1">
      <c r="A62" s="44">
        <v>15</v>
      </c>
      <c r="B62" s="44" t="s">
        <v>253</v>
      </c>
      <c r="C62" s="32" t="s">
        <v>28</v>
      </c>
      <c r="D62" s="47" t="s">
        <v>94</v>
      </c>
      <c r="E62" s="32" t="s">
        <v>28</v>
      </c>
      <c r="F62" s="47" t="s">
        <v>95</v>
      </c>
      <c r="G62" s="47">
        <v>2012</v>
      </c>
      <c r="H62" s="41">
        <v>64037.42</v>
      </c>
      <c r="I62" s="35" t="s">
        <v>143</v>
      </c>
      <c r="J62" s="32" t="s">
        <v>28</v>
      </c>
      <c r="K62" s="44" t="s">
        <v>107</v>
      </c>
      <c r="L62" s="32" t="s">
        <v>28</v>
      </c>
      <c r="M62" s="32" t="s">
        <v>28</v>
      </c>
      <c r="N62" s="32" t="s">
        <v>28</v>
      </c>
      <c r="O62" s="44">
        <v>15</v>
      </c>
      <c r="P62" s="32" t="s">
        <v>28</v>
      </c>
      <c r="Q62" s="32" t="s">
        <v>28</v>
      </c>
      <c r="R62" s="32" t="s">
        <v>28</v>
      </c>
      <c r="S62" s="32" t="s">
        <v>28</v>
      </c>
      <c r="T62" s="32" t="s">
        <v>28</v>
      </c>
      <c r="U62" s="32" t="s">
        <v>28</v>
      </c>
      <c r="V62" s="32" t="s">
        <v>28</v>
      </c>
      <c r="W62" s="32" t="s">
        <v>28</v>
      </c>
      <c r="X62" s="32" t="s">
        <v>28</v>
      </c>
      <c r="Y62" s="32" t="s">
        <v>28</v>
      </c>
      <c r="Z62" s="32" t="s">
        <v>28</v>
      </c>
      <c r="AA62" s="32" t="s">
        <v>28</v>
      </c>
      <c r="AB62" s="32" t="s">
        <v>28</v>
      </c>
      <c r="AC62" s="44"/>
      <c r="AD62" s="44"/>
    </row>
    <row r="63" spans="1:30" s="62" customFormat="1" ht="26.25" customHeight="1">
      <c r="A63" s="44">
        <v>16</v>
      </c>
      <c r="B63" s="44" t="s">
        <v>254</v>
      </c>
      <c r="C63" s="32" t="s">
        <v>28</v>
      </c>
      <c r="D63" s="47" t="s">
        <v>94</v>
      </c>
      <c r="E63" s="32" t="s">
        <v>28</v>
      </c>
      <c r="F63" s="47" t="s">
        <v>95</v>
      </c>
      <c r="G63" s="47">
        <v>2012</v>
      </c>
      <c r="H63" s="41">
        <v>65350.36</v>
      </c>
      <c r="I63" s="35" t="s">
        <v>143</v>
      </c>
      <c r="J63" s="32" t="s">
        <v>28</v>
      </c>
      <c r="K63" s="44" t="s">
        <v>171</v>
      </c>
      <c r="L63" s="32" t="s">
        <v>28</v>
      </c>
      <c r="M63" s="32" t="s">
        <v>28</v>
      </c>
      <c r="N63" s="32" t="s">
        <v>28</v>
      </c>
      <c r="O63" s="44">
        <v>16</v>
      </c>
      <c r="P63" s="32" t="s">
        <v>28</v>
      </c>
      <c r="Q63" s="32" t="s">
        <v>28</v>
      </c>
      <c r="R63" s="32" t="s">
        <v>28</v>
      </c>
      <c r="S63" s="32" t="s">
        <v>28</v>
      </c>
      <c r="T63" s="32" t="s">
        <v>28</v>
      </c>
      <c r="U63" s="32" t="s">
        <v>28</v>
      </c>
      <c r="V63" s="32" t="s">
        <v>28</v>
      </c>
      <c r="W63" s="32" t="s">
        <v>28</v>
      </c>
      <c r="X63" s="32" t="s">
        <v>28</v>
      </c>
      <c r="Y63" s="32" t="s">
        <v>28</v>
      </c>
      <c r="Z63" s="32" t="s">
        <v>28</v>
      </c>
      <c r="AA63" s="32" t="s">
        <v>28</v>
      </c>
      <c r="AB63" s="32" t="s">
        <v>28</v>
      </c>
      <c r="AC63" s="44"/>
      <c r="AD63" s="44"/>
    </row>
    <row r="64" spans="1:30" s="63" customFormat="1" ht="15" customHeight="1">
      <c r="A64" s="49" t="s">
        <v>255</v>
      </c>
      <c r="B64" s="49"/>
      <c r="C64" s="49"/>
      <c r="D64" s="49"/>
      <c r="E64" s="49"/>
      <c r="F64" s="49"/>
      <c r="G64" s="49"/>
      <c r="H64" s="50">
        <f>SUM(H48:H63)</f>
        <v>3693877.6999999993</v>
      </c>
      <c r="I64" s="51"/>
      <c r="J64" s="51"/>
      <c r="K64" s="51"/>
      <c r="L64" s="51"/>
      <c r="M64" s="51"/>
      <c r="N64" s="51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3"/>
      <c r="AD64" s="53"/>
    </row>
    <row r="65" spans="1:30" ht="15" customHeight="1">
      <c r="A65" s="26" t="s">
        <v>256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1:30" s="34" customFormat="1" ht="27" customHeight="1">
      <c r="A66" s="9">
        <v>1</v>
      </c>
      <c r="B66" s="37" t="s">
        <v>257</v>
      </c>
      <c r="C66" s="32" t="s">
        <v>28</v>
      </c>
      <c r="D66" s="64" t="s">
        <v>94</v>
      </c>
      <c r="E66" s="64" t="s">
        <v>95</v>
      </c>
      <c r="F66" s="64" t="s">
        <v>95</v>
      </c>
      <c r="G66" s="64" t="s">
        <v>258</v>
      </c>
      <c r="H66" s="65">
        <v>186023.97</v>
      </c>
      <c r="I66" s="35" t="s">
        <v>143</v>
      </c>
      <c r="J66" s="37" t="s">
        <v>259</v>
      </c>
      <c r="K66" s="30" t="s">
        <v>260</v>
      </c>
      <c r="L66" s="59" t="s">
        <v>261</v>
      </c>
      <c r="M66" s="59" t="s">
        <v>100</v>
      </c>
      <c r="N66" s="59" t="s">
        <v>262</v>
      </c>
      <c r="O66" s="9">
        <v>1</v>
      </c>
      <c r="P66" s="61">
        <v>7</v>
      </c>
      <c r="Q66" s="32" t="s">
        <v>28</v>
      </c>
      <c r="R66" s="59" t="s">
        <v>110</v>
      </c>
      <c r="S66" s="59" t="s">
        <v>110</v>
      </c>
      <c r="T66" s="59" t="s">
        <v>110</v>
      </c>
      <c r="U66" s="59" t="s">
        <v>110</v>
      </c>
      <c r="V66" s="59" t="s">
        <v>154</v>
      </c>
      <c r="W66" s="59" t="s">
        <v>110</v>
      </c>
      <c r="X66" s="44">
        <v>456</v>
      </c>
      <c r="Y66" s="59" t="s">
        <v>263</v>
      </c>
      <c r="Z66" s="44">
        <v>1939</v>
      </c>
      <c r="AA66" s="32" t="s">
        <v>28</v>
      </c>
      <c r="AB66" s="32" t="s">
        <v>28</v>
      </c>
      <c r="AC66" s="44"/>
      <c r="AD66" s="44" t="s">
        <v>95</v>
      </c>
    </row>
    <row r="67" spans="1:30" s="34" customFormat="1" ht="27" customHeight="1">
      <c r="A67" s="9">
        <v>2</v>
      </c>
      <c r="B67" s="66" t="s">
        <v>264</v>
      </c>
      <c r="C67" s="32" t="s">
        <v>28</v>
      </c>
      <c r="D67" s="64" t="s">
        <v>94</v>
      </c>
      <c r="E67" s="32" t="s">
        <v>28</v>
      </c>
      <c r="F67" s="32" t="s">
        <v>28</v>
      </c>
      <c r="G67" s="64" t="s">
        <v>258</v>
      </c>
      <c r="H67" s="41">
        <v>40000</v>
      </c>
      <c r="I67" s="35" t="s">
        <v>143</v>
      </c>
      <c r="J67" s="37" t="s">
        <v>265</v>
      </c>
      <c r="K67" s="30" t="s">
        <v>260</v>
      </c>
      <c r="L67" s="59" t="s">
        <v>100</v>
      </c>
      <c r="M67" s="32" t="s">
        <v>28</v>
      </c>
      <c r="N67" s="32" t="s">
        <v>28</v>
      </c>
      <c r="O67" s="9">
        <v>2</v>
      </c>
      <c r="P67" s="32" t="s">
        <v>28</v>
      </c>
      <c r="Q67" s="32" t="s">
        <v>28</v>
      </c>
      <c r="R67" s="32" t="s">
        <v>28</v>
      </c>
      <c r="S67" s="32" t="s">
        <v>28</v>
      </c>
      <c r="T67" s="32" t="s">
        <v>28</v>
      </c>
      <c r="U67" s="32" t="s">
        <v>28</v>
      </c>
      <c r="V67" s="32" t="s">
        <v>28</v>
      </c>
      <c r="W67" s="32" t="s">
        <v>28</v>
      </c>
      <c r="X67" s="32" t="s">
        <v>28</v>
      </c>
      <c r="Y67" s="59" t="s">
        <v>266</v>
      </c>
      <c r="Z67" s="32" t="s">
        <v>28</v>
      </c>
      <c r="AA67" s="32" t="s">
        <v>28</v>
      </c>
      <c r="AB67" s="32" t="s">
        <v>28</v>
      </c>
      <c r="AC67" s="44"/>
      <c r="AD67" s="44"/>
    </row>
    <row r="68" spans="1:30" s="34" customFormat="1" ht="27" customHeight="1">
      <c r="A68" s="9">
        <v>3</v>
      </c>
      <c r="B68" s="66" t="s">
        <v>267</v>
      </c>
      <c r="C68" s="32" t="s">
        <v>28</v>
      </c>
      <c r="D68" s="64" t="s">
        <v>94</v>
      </c>
      <c r="E68" s="32" t="s">
        <v>28</v>
      </c>
      <c r="F68" s="32" t="s">
        <v>28</v>
      </c>
      <c r="G68" s="64" t="s">
        <v>258</v>
      </c>
      <c r="H68" s="41">
        <v>10000</v>
      </c>
      <c r="I68" s="35" t="s">
        <v>143</v>
      </c>
      <c r="J68" s="37" t="s">
        <v>265</v>
      </c>
      <c r="K68" s="30" t="s">
        <v>260</v>
      </c>
      <c r="L68" s="59" t="s">
        <v>144</v>
      </c>
      <c r="M68" s="59" t="s">
        <v>144</v>
      </c>
      <c r="N68" s="32" t="s">
        <v>28</v>
      </c>
      <c r="O68" s="9">
        <v>3</v>
      </c>
      <c r="P68" s="32" t="s">
        <v>28</v>
      </c>
      <c r="Q68" s="32" t="s">
        <v>28</v>
      </c>
      <c r="R68" s="32" t="s">
        <v>28</v>
      </c>
      <c r="S68" s="32" t="s">
        <v>28</v>
      </c>
      <c r="T68" s="32" t="s">
        <v>28</v>
      </c>
      <c r="U68" s="32" t="s">
        <v>28</v>
      </c>
      <c r="V68" s="32" t="s">
        <v>28</v>
      </c>
      <c r="W68" s="32" t="s">
        <v>28</v>
      </c>
      <c r="X68" s="32" t="s">
        <v>28</v>
      </c>
      <c r="Y68" s="59" t="s">
        <v>268</v>
      </c>
      <c r="Z68" s="32" t="s">
        <v>28</v>
      </c>
      <c r="AA68" s="32" t="s">
        <v>28</v>
      </c>
      <c r="AB68" s="32" t="s">
        <v>28</v>
      </c>
      <c r="AC68" s="44"/>
      <c r="AD68" s="44"/>
    </row>
    <row r="69" spans="1:30" s="63" customFormat="1" ht="15" customHeight="1">
      <c r="A69" s="49" t="s">
        <v>255</v>
      </c>
      <c r="B69" s="49"/>
      <c r="C69" s="49"/>
      <c r="D69" s="49"/>
      <c r="E69" s="49"/>
      <c r="F69" s="49"/>
      <c r="G69" s="49"/>
      <c r="H69" s="50">
        <f>SUM(H66:H68)</f>
        <v>236023.97</v>
      </c>
      <c r="I69" s="51"/>
      <c r="J69" s="51"/>
      <c r="K69" s="51"/>
      <c r="L69" s="51"/>
      <c r="M69" s="51"/>
      <c r="N69" s="51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3"/>
      <c r="AD69" s="53"/>
    </row>
    <row r="70" spans="1:30" s="63" customFormat="1" ht="15" customHeight="1">
      <c r="A70" s="67" t="s">
        <v>40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</row>
    <row r="71" spans="1:30" s="62" customFormat="1" ht="26.25" customHeight="1">
      <c r="A71" s="9">
        <v>1</v>
      </c>
      <c r="B71" s="9" t="s">
        <v>269</v>
      </c>
      <c r="C71" s="9" t="s">
        <v>270</v>
      </c>
      <c r="D71" s="9" t="s">
        <v>94</v>
      </c>
      <c r="E71" s="9" t="s">
        <v>95</v>
      </c>
      <c r="F71" s="9" t="s">
        <v>95</v>
      </c>
      <c r="G71" s="9">
        <v>1946</v>
      </c>
      <c r="H71" s="11">
        <v>1052000</v>
      </c>
      <c r="I71" s="29" t="s">
        <v>96</v>
      </c>
      <c r="J71" s="44" t="s">
        <v>271</v>
      </c>
      <c r="K71" s="9" t="s">
        <v>98</v>
      </c>
      <c r="L71" s="31" t="s">
        <v>128</v>
      </c>
      <c r="M71" s="31" t="s">
        <v>144</v>
      </c>
      <c r="N71" s="31" t="s">
        <v>272</v>
      </c>
      <c r="O71" s="9">
        <v>1</v>
      </c>
      <c r="P71" s="31" t="s">
        <v>273</v>
      </c>
      <c r="Q71" s="32" t="s">
        <v>28</v>
      </c>
      <c r="R71" s="31" t="s">
        <v>102</v>
      </c>
      <c r="S71" s="31" t="s">
        <v>110</v>
      </c>
      <c r="T71" s="31" t="s">
        <v>110</v>
      </c>
      <c r="U71" s="31" t="s">
        <v>110</v>
      </c>
      <c r="V71" s="31" t="s">
        <v>274</v>
      </c>
      <c r="W71" s="31" t="s">
        <v>110</v>
      </c>
      <c r="X71" s="44">
        <v>240</v>
      </c>
      <c r="Y71" s="68">
        <v>550</v>
      </c>
      <c r="Z71" s="44">
        <v>2170</v>
      </c>
      <c r="AA71" s="44">
        <v>3</v>
      </c>
      <c r="AB71" s="44" t="s">
        <v>95</v>
      </c>
      <c r="AC71" s="44" t="s">
        <v>94</v>
      </c>
      <c r="AD71" s="44" t="s">
        <v>95</v>
      </c>
    </row>
    <row r="72" spans="1:30" s="62" customFormat="1" ht="26.25" customHeight="1">
      <c r="A72" s="9">
        <v>2</v>
      </c>
      <c r="B72" s="9" t="s">
        <v>275</v>
      </c>
      <c r="C72" s="9" t="s">
        <v>270</v>
      </c>
      <c r="D72" s="9" t="s">
        <v>94</v>
      </c>
      <c r="E72" s="9" t="s">
        <v>95</v>
      </c>
      <c r="F72" s="9" t="s">
        <v>95</v>
      </c>
      <c r="G72" s="9">
        <v>1946</v>
      </c>
      <c r="H72" s="11">
        <v>357000</v>
      </c>
      <c r="I72" s="29" t="s">
        <v>96</v>
      </c>
      <c r="J72" s="44" t="s">
        <v>276</v>
      </c>
      <c r="K72" s="9" t="s">
        <v>98</v>
      </c>
      <c r="L72" s="31" t="s">
        <v>128</v>
      </c>
      <c r="M72" s="31" t="s">
        <v>144</v>
      </c>
      <c r="N72" s="31" t="s">
        <v>277</v>
      </c>
      <c r="O72" s="9">
        <v>2</v>
      </c>
      <c r="P72" s="31" t="s">
        <v>273</v>
      </c>
      <c r="Q72" s="32" t="s">
        <v>28</v>
      </c>
      <c r="R72" s="31" t="s">
        <v>110</v>
      </c>
      <c r="S72" s="31" t="s">
        <v>110</v>
      </c>
      <c r="T72" s="31" t="s">
        <v>110</v>
      </c>
      <c r="U72" s="31" t="s">
        <v>110</v>
      </c>
      <c r="V72" s="31" t="s">
        <v>274</v>
      </c>
      <c r="W72" s="31" t="s">
        <v>110</v>
      </c>
      <c r="X72" s="44">
        <v>130</v>
      </c>
      <c r="Y72" s="68">
        <v>115</v>
      </c>
      <c r="Z72" s="44">
        <v>470</v>
      </c>
      <c r="AA72" s="44">
        <v>1</v>
      </c>
      <c r="AB72" s="44" t="s">
        <v>95</v>
      </c>
      <c r="AC72" s="44" t="s">
        <v>94</v>
      </c>
      <c r="AD72" s="44" t="s">
        <v>95</v>
      </c>
    </row>
    <row r="73" spans="1:30" s="54" customFormat="1" ht="15" customHeight="1">
      <c r="A73" s="49" t="s">
        <v>231</v>
      </c>
      <c r="B73" s="49"/>
      <c r="C73" s="49"/>
      <c r="D73" s="49"/>
      <c r="E73" s="49"/>
      <c r="F73" s="49"/>
      <c r="G73" s="49"/>
      <c r="H73" s="55">
        <f>H71+H72</f>
        <v>1409000</v>
      </c>
      <c r="I73" s="56"/>
      <c r="J73" s="56"/>
      <c r="K73" s="56"/>
      <c r="L73" s="56"/>
      <c r="M73" s="56"/>
      <c r="N73" s="56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3"/>
      <c r="AD73" s="53"/>
    </row>
    <row r="74" spans="1:30" s="24" customFormat="1" ht="15" customHeight="1">
      <c r="A74" s="26" t="s">
        <v>47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</row>
    <row r="75" spans="1:30" s="62" customFormat="1" ht="26.25" customHeight="1">
      <c r="A75" s="9">
        <v>1</v>
      </c>
      <c r="B75" s="40" t="s">
        <v>278</v>
      </c>
      <c r="C75" s="32" t="s">
        <v>28</v>
      </c>
      <c r="D75" s="9" t="s">
        <v>94</v>
      </c>
      <c r="E75" s="9" t="s">
        <v>95</v>
      </c>
      <c r="F75" s="9" t="s">
        <v>95</v>
      </c>
      <c r="G75" s="9">
        <v>1962</v>
      </c>
      <c r="H75" s="11">
        <v>3249000</v>
      </c>
      <c r="I75" s="29" t="s">
        <v>96</v>
      </c>
      <c r="J75" s="44" t="s">
        <v>279</v>
      </c>
      <c r="K75" s="9" t="s">
        <v>280</v>
      </c>
      <c r="L75" s="31" t="s">
        <v>281</v>
      </c>
      <c r="M75" s="31" t="s">
        <v>282</v>
      </c>
      <c r="N75" s="31" t="s">
        <v>283</v>
      </c>
      <c r="O75" s="9">
        <v>1</v>
      </c>
      <c r="P75" s="31" t="s">
        <v>154</v>
      </c>
      <c r="Q75" s="31" t="s">
        <v>284</v>
      </c>
      <c r="R75" s="31" t="s">
        <v>285</v>
      </c>
      <c r="S75" s="31" t="s">
        <v>285</v>
      </c>
      <c r="T75" s="31" t="s">
        <v>285</v>
      </c>
      <c r="U75" s="31" t="s">
        <v>285</v>
      </c>
      <c r="V75" s="31" t="s">
        <v>285</v>
      </c>
      <c r="W75" s="31" t="s">
        <v>285</v>
      </c>
      <c r="X75" s="44">
        <v>1500</v>
      </c>
      <c r="Y75" s="69" t="s">
        <v>286</v>
      </c>
      <c r="Z75" s="44">
        <v>446000</v>
      </c>
      <c r="AA75" s="44">
        <v>2</v>
      </c>
      <c r="AB75" s="44" t="s">
        <v>95</v>
      </c>
      <c r="AC75" s="44" t="s">
        <v>94</v>
      </c>
      <c r="AD75" s="44" t="s">
        <v>95</v>
      </c>
    </row>
    <row r="76" spans="1:30" s="62" customFormat="1" ht="26.25" customHeight="1">
      <c r="A76" s="9">
        <v>2</v>
      </c>
      <c r="B76" s="40" t="s">
        <v>287</v>
      </c>
      <c r="C76" s="32" t="s">
        <v>28</v>
      </c>
      <c r="D76" s="9" t="s">
        <v>94</v>
      </c>
      <c r="E76" s="9" t="s">
        <v>95</v>
      </c>
      <c r="F76" s="9" t="s">
        <v>95</v>
      </c>
      <c r="G76" s="9">
        <v>1962</v>
      </c>
      <c r="H76" s="11">
        <v>293000</v>
      </c>
      <c r="I76" s="29" t="s">
        <v>96</v>
      </c>
      <c r="J76" s="44" t="s">
        <v>279</v>
      </c>
      <c r="K76" s="9" t="s">
        <v>280</v>
      </c>
      <c r="L76" s="31" t="s">
        <v>133</v>
      </c>
      <c r="M76" s="31" t="s">
        <v>288</v>
      </c>
      <c r="N76" s="31" t="s">
        <v>226</v>
      </c>
      <c r="O76" s="9">
        <v>2</v>
      </c>
      <c r="P76" s="31" t="s">
        <v>154</v>
      </c>
      <c r="Q76" s="31" t="s">
        <v>289</v>
      </c>
      <c r="R76" s="31" t="s">
        <v>290</v>
      </c>
      <c r="S76" s="31" t="s">
        <v>291</v>
      </c>
      <c r="T76" s="31" t="s">
        <v>285</v>
      </c>
      <c r="U76" s="31" t="s">
        <v>291</v>
      </c>
      <c r="V76" s="31" t="s">
        <v>154</v>
      </c>
      <c r="W76" s="31" t="s">
        <v>285</v>
      </c>
      <c r="X76" s="44">
        <v>140</v>
      </c>
      <c r="Y76" s="69" t="s">
        <v>292</v>
      </c>
      <c r="Z76" s="44">
        <v>235</v>
      </c>
      <c r="AA76" s="44">
        <v>1</v>
      </c>
      <c r="AB76" s="44" t="s">
        <v>95</v>
      </c>
      <c r="AC76" s="44" t="s">
        <v>94</v>
      </c>
      <c r="AD76" s="44" t="s">
        <v>95</v>
      </c>
    </row>
    <row r="77" spans="1:30" s="62" customFormat="1" ht="26.25" customHeight="1">
      <c r="A77" s="9">
        <v>3</v>
      </c>
      <c r="B77" s="40" t="s">
        <v>293</v>
      </c>
      <c r="C77" s="32" t="s">
        <v>28</v>
      </c>
      <c r="D77" s="9" t="s">
        <v>94</v>
      </c>
      <c r="E77" s="9" t="s">
        <v>95</v>
      </c>
      <c r="F77" s="9" t="s">
        <v>95</v>
      </c>
      <c r="G77" s="9">
        <v>1996</v>
      </c>
      <c r="H77" s="41">
        <v>2000</v>
      </c>
      <c r="I77" s="35" t="s">
        <v>143</v>
      </c>
      <c r="J77" s="44" t="s">
        <v>274</v>
      </c>
      <c r="K77" s="9" t="s">
        <v>280</v>
      </c>
      <c r="L77" s="31" t="s">
        <v>294</v>
      </c>
      <c r="M77" s="31" t="s">
        <v>274</v>
      </c>
      <c r="N77" s="31" t="s">
        <v>295</v>
      </c>
      <c r="O77" s="9">
        <v>3</v>
      </c>
      <c r="P77" s="31" t="s">
        <v>154</v>
      </c>
      <c r="Q77" s="31" t="s">
        <v>284</v>
      </c>
      <c r="R77" s="31" t="s">
        <v>296</v>
      </c>
      <c r="S77" s="31" t="s">
        <v>154</v>
      </c>
      <c r="T77" s="31" t="s">
        <v>154</v>
      </c>
      <c r="U77" s="31" t="s">
        <v>154</v>
      </c>
      <c r="V77" s="31" t="s">
        <v>154</v>
      </c>
      <c r="W77" s="31" t="s">
        <v>154</v>
      </c>
      <c r="X77" s="44">
        <v>140</v>
      </c>
      <c r="Y77" s="69" t="s">
        <v>297</v>
      </c>
      <c r="Z77" s="44">
        <v>816</v>
      </c>
      <c r="AA77" s="44">
        <v>1</v>
      </c>
      <c r="AB77" s="44" t="s">
        <v>95</v>
      </c>
      <c r="AC77" s="44" t="s">
        <v>95</v>
      </c>
      <c r="AD77" s="44" t="s">
        <v>95</v>
      </c>
    </row>
    <row r="78" spans="1:30" s="62" customFormat="1" ht="38.25" customHeight="1">
      <c r="A78" s="9">
        <v>4</v>
      </c>
      <c r="B78" s="40" t="s">
        <v>298</v>
      </c>
      <c r="C78" s="9" t="s">
        <v>299</v>
      </c>
      <c r="D78" s="32" t="s">
        <v>28</v>
      </c>
      <c r="E78" s="32" t="s">
        <v>28</v>
      </c>
      <c r="F78" s="32" t="s">
        <v>28</v>
      </c>
      <c r="G78" s="9">
        <v>2009</v>
      </c>
      <c r="H78" s="41">
        <v>49562.5</v>
      </c>
      <c r="I78" s="35" t="s">
        <v>143</v>
      </c>
      <c r="J78" s="44" t="s">
        <v>274</v>
      </c>
      <c r="K78" s="9" t="s">
        <v>280</v>
      </c>
      <c r="L78" s="32" t="s">
        <v>28</v>
      </c>
      <c r="M78" s="32" t="s">
        <v>28</v>
      </c>
      <c r="N78" s="32" t="s">
        <v>28</v>
      </c>
      <c r="O78" s="9">
        <v>4</v>
      </c>
      <c r="P78" s="32" t="s">
        <v>28</v>
      </c>
      <c r="Q78" s="32" t="s">
        <v>28</v>
      </c>
      <c r="R78" s="32" t="s">
        <v>28</v>
      </c>
      <c r="S78" s="32" t="s">
        <v>28</v>
      </c>
      <c r="T78" s="32" t="s">
        <v>28</v>
      </c>
      <c r="U78" s="32" t="s">
        <v>28</v>
      </c>
      <c r="V78" s="32" t="s">
        <v>28</v>
      </c>
      <c r="W78" s="32" t="s">
        <v>28</v>
      </c>
      <c r="X78" s="32" t="s">
        <v>28</v>
      </c>
      <c r="Y78" s="32" t="s">
        <v>28</v>
      </c>
      <c r="Z78" s="32" t="s">
        <v>28</v>
      </c>
      <c r="AA78" s="32" t="s">
        <v>28</v>
      </c>
      <c r="AB78" s="32" t="s">
        <v>28</v>
      </c>
      <c r="AC78" s="44"/>
      <c r="AD78" s="44"/>
    </row>
    <row r="79" spans="1:30" s="62" customFormat="1" ht="26.25" customHeight="1">
      <c r="A79" s="9">
        <v>5</v>
      </c>
      <c r="B79" s="40" t="s">
        <v>195</v>
      </c>
      <c r="C79" s="32" t="s">
        <v>28</v>
      </c>
      <c r="D79" s="32" t="s">
        <v>28</v>
      </c>
      <c r="E79" s="32" t="s">
        <v>28</v>
      </c>
      <c r="F79" s="32" t="s">
        <v>28</v>
      </c>
      <c r="G79" s="9">
        <v>2010</v>
      </c>
      <c r="H79" s="41">
        <v>32146.1</v>
      </c>
      <c r="I79" s="35" t="s">
        <v>143</v>
      </c>
      <c r="J79" s="44" t="s">
        <v>274</v>
      </c>
      <c r="K79" s="9" t="s">
        <v>280</v>
      </c>
      <c r="L79" s="32" t="s">
        <v>28</v>
      </c>
      <c r="M79" s="32" t="s">
        <v>28</v>
      </c>
      <c r="N79" s="32" t="s">
        <v>28</v>
      </c>
      <c r="O79" s="9">
        <v>5</v>
      </c>
      <c r="P79" s="32" t="s">
        <v>28</v>
      </c>
      <c r="Q79" s="32" t="s">
        <v>28</v>
      </c>
      <c r="R79" s="32" t="s">
        <v>28</v>
      </c>
      <c r="S79" s="32" t="s">
        <v>28</v>
      </c>
      <c r="T79" s="32" t="s">
        <v>28</v>
      </c>
      <c r="U79" s="32" t="s">
        <v>28</v>
      </c>
      <c r="V79" s="32" t="s">
        <v>28</v>
      </c>
      <c r="W79" s="32" t="s">
        <v>28</v>
      </c>
      <c r="X79" s="32" t="s">
        <v>28</v>
      </c>
      <c r="Y79" s="32" t="s">
        <v>28</v>
      </c>
      <c r="Z79" s="32" t="s">
        <v>28</v>
      </c>
      <c r="AA79" s="32" t="s">
        <v>28</v>
      </c>
      <c r="AB79" s="32" t="s">
        <v>28</v>
      </c>
      <c r="AC79" s="44"/>
      <c r="AD79" s="44"/>
    </row>
    <row r="80" spans="1:30" s="62" customFormat="1" ht="26.25" customHeight="1">
      <c r="A80" s="9">
        <v>6</v>
      </c>
      <c r="B80" s="40" t="s">
        <v>300</v>
      </c>
      <c r="C80" s="32" t="s">
        <v>28</v>
      </c>
      <c r="D80" s="32" t="s">
        <v>28</v>
      </c>
      <c r="E80" s="32" t="s">
        <v>28</v>
      </c>
      <c r="F80" s="32" t="s">
        <v>28</v>
      </c>
      <c r="G80" s="9">
        <v>2010</v>
      </c>
      <c r="H80" s="41">
        <v>7685.76</v>
      </c>
      <c r="I80" s="35" t="s">
        <v>143</v>
      </c>
      <c r="J80" s="44" t="s">
        <v>274</v>
      </c>
      <c r="K80" s="9" t="s">
        <v>280</v>
      </c>
      <c r="L80" s="32" t="s">
        <v>28</v>
      </c>
      <c r="M80" s="32" t="s">
        <v>28</v>
      </c>
      <c r="N80" s="32" t="s">
        <v>28</v>
      </c>
      <c r="O80" s="9">
        <v>6</v>
      </c>
      <c r="P80" s="32" t="s">
        <v>28</v>
      </c>
      <c r="Q80" s="32" t="s">
        <v>28</v>
      </c>
      <c r="R80" s="32" t="s">
        <v>28</v>
      </c>
      <c r="S80" s="32" t="s">
        <v>28</v>
      </c>
      <c r="T80" s="32" t="s">
        <v>28</v>
      </c>
      <c r="U80" s="32" t="s">
        <v>28</v>
      </c>
      <c r="V80" s="32" t="s">
        <v>28</v>
      </c>
      <c r="W80" s="32" t="s">
        <v>28</v>
      </c>
      <c r="X80" s="32" t="s">
        <v>28</v>
      </c>
      <c r="Y80" s="32" t="s">
        <v>28</v>
      </c>
      <c r="Z80" s="32" t="s">
        <v>28</v>
      </c>
      <c r="AA80" s="32" t="s">
        <v>28</v>
      </c>
      <c r="AB80" s="32" t="s">
        <v>28</v>
      </c>
      <c r="AC80" s="44"/>
      <c r="AD80" s="44"/>
    </row>
    <row r="81" spans="1:30" s="54" customFormat="1" ht="15" customHeight="1">
      <c r="A81" s="49" t="s">
        <v>230</v>
      </c>
      <c r="B81" s="49"/>
      <c r="C81" s="49"/>
      <c r="D81" s="49"/>
      <c r="E81" s="49"/>
      <c r="F81" s="49"/>
      <c r="G81" s="49"/>
      <c r="H81" s="50">
        <f>SUM(H77:H80)</f>
        <v>91394.36</v>
      </c>
      <c r="I81" s="56"/>
      <c r="J81" s="56"/>
      <c r="K81" s="56"/>
      <c r="L81" s="56"/>
      <c r="M81" s="56"/>
      <c r="N81" s="56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3"/>
      <c r="AD81" s="53"/>
    </row>
    <row r="82" spans="1:30" s="54" customFormat="1" ht="15" customHeight="1">
      <c r="A82" s="49" t="s">
        <v>231</v>
      </c>
      <c r="B82" s="49"/>
      <c r="C82" s="49"/>
      <c r="D82" s="49"/>
      <c r="E82" s="49"/>
      <c r="F82" s="49"/>
      <c r="G82" s="49"/>
      <c r="H82" s="55">
        <f>H75+H76</f>
        <v>3542000</v>
      </c>
      <c r="I82" s="56"/>
      <c r="J82" s="56"/>
      <c r="K82" s="56"/>
      <c r="L82" s="56"/>
      <c r="M82" s="56"/>
      <c r="N82" s="56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3"/>
      <c r="AD82" s="53"/>
    </row>
    <row r="83" spans="1:30" s="54" customFormat="1" ht="15" customHeight="1">
      <c r="A83" s="49" t="s">
        <v>232</v>
      </c>
      <c r="B83" s="49"/>
      <c r="C83" s="49"/>
      <c r="D83" s="49"/>
      <c r="E83" s="49"/>
      <c r="F83" s="49"/>
      <c r="G83" s="49"/>
      <c r="H83" s="55">
        <f>H81+H82</f>
        <v>3633394.36</v>
      </c>
      <c r="I83" s="56"/>
      <c r="J83" s="56"/>
      <c r="K83" s="56"/>
      <c r="L83" s="56"/>
      <c r="M83" s="56"/>
      <c r="N83" s="56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</row>
    <row r="84" spans="1:30" s="24" customFormat="1" ht="15" customHeight="1">
      <c r="A84" s="26" t="s">
        <v>52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70"/>
      <c r="P84" s="70"/>
      <c r="Q84" s="70"/>
      <c r="R84" s="70"/>
      <c r="S84" s="70"/>
      <c r="T84" s="70"/>
      <c r="U84" s="70"/>
      <c r="V84" s="70"/>
      <c r="W84" s="70"/>
      <c r="X84" s="27"/>
      <c r="Y84" s="27"/>
      <c r="Z84" s="27"/>
      <c r="AA84" s="27"/>
      <c r="AB84" s="27"/>
      <c r="AC84" s="27"/>
      <c r="AD84" s="27"/>
    </row>
    <row r="85" spans="1:30" s="62" customFormat="1" ht="26.25" customHeight="1">
      <c r="A85" s="9">
        <v>1</v>
      </c>
      <c r="B85" s="9" t="s">
        <v>301</v>
      </c>
      <c r="C85" s="9" t="s">
        <v>270</v>
      </c>
      <c r="D85" s="9" t="s">
        <v>114</v>
      </c>
      <c r="E85" s="9" t="s">
        <v>21</v>
      </c>
      <c r="F85" s="9" t="s">
        <v>21</v>
      </c>
      <c r="G85" s="9">
        <v>1957</v>
      </c>
      <c r="H85" s="41">
        <v>3372000</v>
      </c>
      <c r="I85" s="29" t="s">
        <v>96</v>
      </c>
      <c r="J85" s="71" t="s">
        <v>302</v>
      </c>
      <c r="K85" s="9" t="s">
        <v>124</v>
      </c>
      <c r="L85" s="69" t="s">
        <v>128</v>
      </c>
      <c r="M85" s="69" t="s">
        <v>303</v>
      </c>
      <c r="N85" s="31" t="s">
        <v>304</v>
      </c>
      <c r="O85" s="9">
        <v>1</v>
      </c>
      <c r="P85" s="31" t="s">
        <v>305</v>
      </c>
      <c r="Q85" s="32" t="s">
        <v>28</v>
      </c>
      <c r="R85" s="31" t="s">
        <v>306</v>
      </c>
      <c r="S85" s="31" t="s">
        <v>102</v>
      </c>
      <c r="T85" s="31" t="s">
        <v>102</v>
      </c>
      <c r="U85" s="31" t="s">
        <v>110</v>
      </c>
      <c r="V85" s="31" t="s">
        <v>154</v>
      </c>
      <c r="W85" s="31" t="s">
        <v>102</v>
      </c>
      <c r="X85" s="44">
        <v>823.91</v>
      </c>
      <c r="Y85" s="43">
        <v>1743.19</v>
      </c>
      <c r="Z85" s="44">
        <v>7106.08</v>
      </c>
      <c r="AA85" s="44">
        <v>3</v>
      </c>
      <c r="AB85" s="44" t="s">
        <v>94</v>
      </c>
      <c r="AC85" s="44" t="s">
        <v>94</v>
      </c>
      <c r="AD85" s="44" t="s">
        <v>95</v>
      </c>
    </row>
    <row r="86" spans="1:30" s="62" customFormat="1" ht="53.25" customHeight="1">
      <c r="A86" s="9">
        <v>2</v>
      </c>
      <c r="B86" s="9" t="s">
        <v>307</v>
      </c>
      <c r="C86" s="9" t="s">
        <v>270</v>
      </c>
      <c r="D86" s="9" t="s">
        <v>114</v>
      </c>
      <c r="E86" s="9" t="s">
        <v>21</v>
      </c>
      <c r="F86" s="9" t="s">
        <v>21</v>
      </c>
      <c r="G86" s="9">
        <v>2009</v>
      </c>
      <c r="H86" s="41">
        <v>825000</v>
      </c>
      <c r="I86" s="29" t="s">
        <v>96</v>
      </c>
      <c r="J86" s="7" t="s">
        <v>308</v>
      </c>
      <c r="K86" s="9" t="s">
        <v>124</v>
      </c>
      <c r="L86" s="31" t="s">
        <v>309</v>
      </c>
      <c r="M86" s="69" t="s">
        <v>303</v>
      </c>
      <c r="N86" s="31" t="s">
        <v>310</v>
      </c>
      <c r="O86" s="9">
        <v>2</v>
      </c>
      <c r="P86" s="31" t="s">
        <v>305</v>
      </c>
      <c r="Q86" s="32" t="s">
        <v>28</v>
      </c>
      <c r="R86" s="31" t="s">
        <v>110</v>
      </c>
      <c r="S86" s="31" t="s">
        <v>120</v>
      </c>
      <c r="T86" s="31" t="s">
        <v>120</v>
      </c>
      <c r="U86" s="31" t="s">
        <v>120</v>
      </c>
      <c r="V86" s="31" t="s">
        <v>154</v>
      </c>
      <c r="W86" s="31" t="s">
        <v>120</v>
      </c>
      <c r="X86" s="44">
        <v>296.72</v>
      </c>
      <c r="Y86" s="10">
        <v>267</v>
      </c>
      <c r="Z86" s="44">
        <v>988.18</v>
      </c>
      <c r="AA86" s="44">
        <v>1</v>
      </c>
      <c r="AB86" s="44" t="s">
        <v>95</v>
      </c>
      <c r="AC86" s="44" t="s">
        <v>94</v>
      </c>
      <c r="AD86" s="44" t="s">
        <v>95</v>
      </c>
    </row>
    <row r="87" spans="1:30" s="24" customFormat="1" ht="15" customHeight="1">
      <c r="A87" s="49" t="s">
        <v>231</v>
      </c>
      <c r="B87" s="49"/>
      <c r="C87" s="49"/>
      <c r="D87" s="49"/>
      <c r="E87" s="49"/>
      <c r="F87" s="49"/>
      <c r="G87" s="49"/>
      <c r="H87" s="55">
        <f>H85+H86</f>
        <v>4197000</v>
      </c>
      <c r="I87" s="56"/>
      <c r="J87" s="56"/>
      <c r="K87" s="56"/>
      <c r="L87" s="56"/>
      <c r="M87" s="56"/>
      <c r="N87" s="56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3"/>
      <c r="AD87" s="53"/>
    </row>
    <row r="88" spans="1:30" s="24" customFormat="1" ht="21" customHeight="1">
      <c r="A88" s="72"/>
      <c r="B88" s="73"/>
      <c r="C88" s="73"/>
      <c r="D88" s="74"/>
      <c r="E88" s="74"/>
      <c r="F88" s="75"/>
      <c r="G88" s="76"/>
      <c r="H88" s="76"/>
      <c r="I88" s="76"/>
      <c r="J88" s="76"/>
      <c r="K88" s="76"/>
      <c r="L88" s="76"/>
      <c r="M88" s="76"/>
      <c r="N88" s="76"/>
      <c r="O88" s="72"/>
      <c r="P88" s="76"/>
      <c r="Q88" s="76"/>
      <c r="R88" s="76"/>
      <c r="S88" s="76"/>
      <c r="T88" s="76"/>
      <c r="U88" s="76"/>
      <c r="V88" s="76"/>
      <c r="W88" s="76"/>
      <c r="X88" s="72"/>
      <c r="Y88" s="76"/>
      <c r="Z88" s="76"/>
      <c r="AA88" s="76"/>
      <c r="AB88" s="76"/>
      <c r="AC88" s="76"/>
      <c r="AD88" s="76"/>
    </row>
    <row r="89" spans="1:30" s="63" customFormat="1" ht="21" customHeight="1">
      <c r="A89" s="3"/>
      <c r="B89" s="77"/>
      <c r="C89" s="13"/>
      <c r="D89" s="13"/>
      <c r="E89" s="13"/>
      <c r="F89" s="78" t="s">
        <v>311</v>
      </c>
      <c r="G89" s="78"/>
      <c r="H89" s="79">
        <f>H44+H64+H69+H81</f>
        <v>4972948.079999999</v>
      </c>
      <c r="I89" s="74"/>
      <c r="J89" s="5"/>
      <c r="K89" s="13"/>
      <c r="L89" s="13"/>
      <c r="M89" s="13"/>
      <c r="N89" s="13"/>
      <c r="O89" s="3"/>
      <c r="P89" s="13"/>
      <c r="Q89" s="13"/>
      <c r="R89" s="13"/>
      <c r="S89" s="13"/>
      <c r="T89" s="13"/>
      <c r="U89" s="13"/>
      <c r="V89" s="13"/>
      <c r="W89" s="13"/>
      <c r="X89" s="3"/>
      <c r="Y89" s="13"/>
      <c r="Z89" s="13"/>
      <c r="AA89" s="13"/>
      <c r="AB89" s="13"/>
      <c r="AC89" s="13"/>
      <c r="AD89" s="13"/>
    </row>
    <row r="90" spans="1:30" s="63" customFormat="1" ht="21" customHeight="1">
      <c r="A90" s="3"/>
      <c r="B90" s="5"/>
      <c r="C90" s="3"/>
      <c r="D90" s="15"/>
      <c r="E90" s="15"/>
      <c r="F90" s="78" t="s">
        <v>312</v>
      </c>
      <c r="G90" s="78"/>
      <c r="H90" s="79">
        <f>H45+H73+H82+H87</f>
        <v>20996000</v>
      </c>
      <c r="I90" s="74"/>
      <c r="J90" s="5"/>
      <c r="K90" s="13"/>
      <c r="L90" s="13"/>
      <c r="M90" s="13"/>
      <c r="N90" s="13"/>
      <c r="O90" s="3"/>
      <c r="P90" s="13"/>
      <c r="Q90" s="13"/>
      <c r="R90" s="13"/>
      <c r="S90" s="13"/>
      <c r="T90" s="13"/>
      <c r="U90" s="13"/>
      <c r="V90" s="13"/>
      <c r="W90" s="13"/>
      <c r="X90" s="3"/>
      <c r="Y90" s="13"/>
      <c r="Z90" s="13"/>
      <c r="AA90" s="13"/>
      <c r="AB90" s="13"/>
      <c r="AC90" s="13"/>
      <c r="AD90" s="13"/>
    </row>
    <row r="91" spans="1:30" s="63" customFormat="1" ht="31.5" customHeight="1">
      <c r="A91" s="3"/>
      <c r="B91" s="5"/>
      <c r="C91" s="3"/>
      <c r="D91" s="15"/>
      <c r="E91" s="15"/>
      <c r="F91" s="80" t="s">
        <v>313</v>
      </c>
      <c r="G91" s="80"/>
      <c r="H91" s="81">
        <f>SUM(H89:H90)</f>
        <v>25968948.08</v>
      </c>
      <c r="I91" s="82"/>
      <c r="J91" s="5"/>
      <c r="K91" s="13"/>
      <c r="L91" s="13"/>
      <c r="M91" s="13"/>
      <c r="N91" s="13"/>
      <c r="O91" s="3"/>
      <c r="P91" s="13"/>
      <c r="Q91" s="13"/>
      <c r="R91" s="13"/>
      <c r="S91" s="13"/>
      <c r="T91" s="13"/>
      <c r="U91" s="13"/>
      <c r="V91" s="13"/>
      <c r="W91" s="13"/>
      <c r="X91" s="3"/>
      <c r="Y91" s="13"/>
      <c r="Z91" s="13"/>
      <c r="AA91" s="13"/>
      <c r="AB91" s="13"/>
      <c r="AC91" s="13"/>
      <c r="AD91" s="13"/>
    </row>
    <row r="92" spans="1:30" s="63" customFormat="1" ht="12.75">
      <c r="A92" s="3"/>
      <c r="B92" s="5"/>
      <c r="C92" s="3"/>
      <c r="D92" s="15"/>
      <c r="E92" s="15"/>
      <c r="F92" s="16"/>
      <c r="G92" s="5"/>
      <c r="H92" s="5"/>
      <c r="I92" s="5"/>
      <c r="J92" s="5"/>
      <c r="K92" s="13"/>
      <c r="L92" s="13"/>
      <c r="M92" s="13"/>
      <c r="N92" s="13"/>
      <c r="O92" s="3"/>
      <c r="P92" s="13"/>
      <c r="Q92" s="13"/>
      <c r="R92" s="13"/>
      <c r="S92" s="13"/>
      <c r="T92" s="13"/>
      <c r="U92" s="13"/>
      <c r="V92" s="13"/>
      <c r="W92" s="13"/>
      <c r="X92" s="3"/>
      <c r="Y92" s="13"/>
      <c r="Z92" s="13"/>
      <c r="AA92" s="13"/>
      <c r="AB92" s="13"/>
      <c r="AC92" s="13"/>
      <c r="AD92" s="13"/>
    </row>
    <row r="93" ht="12.75" customHeight="1"/>
    <row r="94" spans="1:30" s="63" customFormat="1" ht="12.75">
      <c r="A94" s="3"/>
      <c r="B94" s="5"/>
      <c r="C94" s="3"/>
      <c r="D94" s="15"/>
      <c r="E94" s="15"/>
      <c r="F94" s="16"/>
      <c r="G94" s="5"/>
      <c r="H94" s="5"/>
      <c r="I94" s="5"/>
      <c r="J94" s="5"/>
      <c r="K94" s="13"/>
      <c r="L94" s="13"/>
      <c r="M94" s="13"/>
      <c r="N94" s="13"/>
      <c r="O94" s="3"/>
      <c r="P94" s="13"/>
      <c r="Q94" s="13"/>
      <c r="R94" s="13"/>
      <c r="S94" s="13"/>
      <c r="T94" s="13"/>
      <c r="U94" s="13"/>
      <c r="V94" s="13"/>
      <c r="W94" s="13"/>
      <c r="X94" s="3"/>
      <c r="Y94" s="13"/>
      <c r="Z94" s="13"/>
      <c r="AA94" s="13"/>
      <c r="AB94" s="13"/>
      <c r="AC94" s="13"/>
      <c r="AD94" s="13"/>
    </row>
    <row r="95" spans="1:30" s="63" customFormat="1" ht="12.75">
      <c r="A95" s="3"/>
      <c r="B95" s="5"/>
      <c r="C95" s="3"/>
      <c r="D95" s="15"/>
      <c r="E95" s="15"/>
      <c r="F95" s="16"/>
      <c r="G95" s="5"/>
      <c r="H95" s="5"/>
      <c r="I95" s="5"/>
      <c r="J95" s="5"/>
      <c r="K95" s="13"/>
      <c r="L95" s="13"/>
      <c r="M95" s="13"/>
      <c r="N95" s="13"/>
      <c r="O95" s="3"/>
      <c r="P95" s="13"/>
      <c r="Q95" s="13"/>
      <c r="R95" s="13"/>
      <c r="S95" s="13"/>
      <c r="T95" s="13"/>
      <c r="U95" s="13"/>
      <c r="V95" s="13"/>
      <c r="W95" s="13"/>
      <c r="X95" s="3"/>
      <c r="Y95" s="13"/>
      <c r="Z95" s="13"/>
      <c r="AA95" s="13"/>
      <c r="AB95" s="13"/>
      <c r="AC95" s="13"/>
      <c r="AD95" s="13"/>
    </row>
    <row r="97" ht="21.75" customHeight="1"/>
  </sheetData>
  <mergeCells count="71">
    <mergeCell ref="A1:D1"/>
    <mergeCell ref="J2:K2"/>
    <mergeCell ref="AA2:AC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  <mergeCell ref="P4:P5"/>
    <mergeCell ref="Q4:Q5"/>
    <mergeCell ref="R4:W4"/>
    <mergeCell ref="X4:X5"/>
    <mergeCell ref="Y4:Y5"/>
    <mergeCell ref="Z4:Z5"/>
    <mergeCell ref="AA4:AA5"/>
    <mergeCell ref="AB4:AB5"/>
    <mergeCell ref="AC4:AC5"/>
    <mergeCell ref="AD4:AD5"/>
    <mergeCell ref="A6:N6"/>
    <mergeCell ref="O6:AD6"/>
    <mergeCell ref="A44:G44"/>
    <mergeCell ref="I44:N44"/>
    <mergeCell ref="O44:AB44"/>
    <mergeCell ref="A45:G45"/>
    <mergeCell ref="I45:N45"/>
    <mergeCell ref="O45:AD45"/>
    <mergeCell ref="A46:G46"/>
    <mergeCell ref="I46:N46"/>
    <mergeCell ref="O46:AB46"/>
    <mergeCell ref="A47:N47"/>
    <mergeCell ref="O47:AD47"/>
    <mergeCell ref="A64:G64"/>
    <mergeCell ref="I64:N64"/>
    <mergeCell ref="O64:AB64"/>
    <mergeCell ref="A65:N65"/>
    <mergeCell ref="O65:AD65"/>
    <mergeCell ref="A69:G69"/>
    <mergeCell ref="I69:N69"/>
    <mergeCell ref="O69:AB69"/>
    <mergeCell ref="A70:N70"/>
    <mergeCell ref="O70:AD70"/>
    <mergeCell ref="A73:G73"/>
    <mergeCell ref="I73:N73"/>
    <mergeCell ref="O73:AB73"/>
    <mergeCell ref="A74:N74"/>
    <mergeCell ref="O74:AD74"/>
    <mergeCell ref="A81:G81"/>
    <mergeCell ref="I81:N81"/>
    <mergeCell ref="O81:AB81"/>
    <mergeCell ref="A82:G82"/>
    <mergeCell ref="I82:N82"/>
    <mergeCell ref="O82:AB82"/>
    <mergeCell ref="A83:G83"/>
    <mergeCell ref="I83:N83"/>
    <mergeCell ref="O83:AB83"/>
    <mergeCell ref="A84:N84"/>
    <mergeCell ref="X84:AD84"/>
    <mergeCell ref="A87:G87"/>
    <mergeCell ref="I87:N87"/>
    <mergeCell ref="O87:AB87"/>
    <mergeCell ref="F89:G89"/>
    <mergeCell ref="F90:G90"/>
    <mergeCell ref="F91:G91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56"/>
  <headerFooter alignWithMargins="0">
    <oddFooter>&amp;CStrona &amp;P z &amp;N</oddFooter>
  </headerFooter>
  <rowBreaks count="1" manualBreakCount="1">
    <brk id="55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48"/>
  <sheetViews>
    <sheetView view="pageBreakPreview" zoomScale="75" zoomScaleNormal="110" zoomScaleSheetLayoutView="75" workbookViewId="0" topLeftCell="A1">
      <selection activeCell="A1" sqref="A1"/>
    </sheetView>
  </sheetViews>
  <sheetFormatPr defaultColWidth="9.140625" defaultRowHeight="12.75"/>
  <cols>
    <col min="1" max="1" width="3.57421875" style="5" customWidth="1"/>
    <col min="2" max="2" width="50.00390625" style="5" customWidth="1"/>
    <col min="3" max="3" width="15.421875" style="3" customWidth="1"/>
    <col min="4" max="4" width="14.28125" style="15" customWidth="1"/>
  </cols>
  <sheetData>
    <row r="1" spans="1:4" ht="21" customHeight="1">
      <c r="A1" s="17" t="s">
        <v>314</v>
      </c>
      <c r="B1" s="17"/>
      <c r="C1" s="17"/>
      <c r="D1" s="83"/>
    </row>
    <row r="2" ht="21" customHeight="1"/>
    <row r="3" spans="1:4" ht="21" customHeight="1">
      <c r="A3" s="84" t="s">
        <v>315</v>
      </c>
      <c r="B3" s="84"/>
      <c r="C3" s="84"/>
      <c r="D3" s="84"/>
    </row>
    <row r="4" spans="1:4" ht="27" customHeight="1">
      <c r="A4" s="85" t="s">
        <v>1</v>
      </c>
      <c r="B4" s="85" t="s">
        <v>316</v>
      </c>
      <c r="C4" s="85" t="s">
        <v>317</v>
      </c>
      <c r="D4" s="86" t="s">
        <v>318</v>
      </c>
    </row>
    <row r="5" spans="1:4" ht="15" customHeight="1">
      <c r="A5" s="26" t="s">
        <v>15</v>
      </c>
      <c r="B5" s="26"/>
      <c r="C5" s="26"/>
      <c r="D5" s="26"/>
    </row>
    <row r="6" spans="1:4" s="24" customFormat="1" ht="21" customHeight="1">
      <c r="A6" s="9">
        <v>1</v>
      </c>
      <c r="B6" s="87" t="s">
        <v>319</v>
      </c>
      <c r="C6" s="7">
        <v>2009</v>
      </c>
      <c r="D6" s="88">
        <v>909.95</v>
      </c>
    </row>
    <row r="7" spans="1:4" s="24" customFormat="1" ht="21" customHeight="1">
      <c r="A7" s="9">
        <v>2</v>
      </c>
      <c r="B7" s="87" t="s">
        <v>320</v>
      </c>
      <c r="C7" s="7">
        <v>2009</v>
      </c>
      <c r="D7" s="88">
        <v>600</v>
      </c>
    </row>
    <row r="8" spans="1:4" s="24" customFormat="1" ht="21" customHeight="1">
      <c r="A8" s="9">
        <v>3</v>
      </c>
      <c r="B8" s="87" t="s">
        <v>321</v>
      </c>
      <c r="C8" s="7">
        <v>2009</v>
      </c>
      <c r="D8" s="88">
        <v>1060</v>
      </c>
    </row>
    <row r="9" spans="1:4" s="24" customFormat="1" ht="21" customHeight="1">
      <c r="A9" s="9">
        <v>4</v>
      </c>
      <c r="B9" s="40" t="s">
        <v>322</v>
      </c>
      <c r="C9" s="9">
        <v>2009</v>
      </c>
      <c r="D9" s="28">
        <v>1490</v>
      </c>
    </row>
    <row r="10" spans="1:4" s="24" customFormat="1" ht="21" customHeight="1">
      <c r="A10" s="9">
        <v>5</v>
      </c>
      <c r="B10" s="40" t="s">
        <v>323</v>
      </c>
      <c r="C10" s="9">
        <v>2009</v>
      </c>
      <c r="D10" s="28">
        <v>991.86</v>
      </c>
    </row>
    <row r="11" spans="1:4" s="24" customFormat="1" ht="21" customHeight="1">
      <c r="A11" s="9">
        <v>6</v>
      </c>
      <c r="B11" s="40" t="s">
        <v>324</v>
      </c>
      <c r="C11" s="9">
        <v>2010</v>
      </c>
      <c r="D11" s="28">
        <v>285</v>
      </c>
    </row>
    <row r="12" spans="1:4" s="24" customFormat="1" ht="21" customHeight="1">
      <c r="A12" s="9">
        <v>7</v>
      </c>
      <c r="B12" s="40" t="s">
        <v>325</v>
      </c>
      <c r="C12" s="9">
        <v>2010</v>
      </c>
      <c r="D12" s="28">
        <v>1906</v>
      </c>
    </row>
    <row r="13" spans="1:4" s="24" customFormat="1" ht="21" customHeight="1">
      <c r="A13" s="9">
        <v>8</v>
      </c>
      <c r="B13" s="40" t="s">
        <v>326</v>
      </c>
      <c r="C13" s="9">
        <v>2010</v>
      </c>
      <c r="D13" s="28">
        <v>539</v>
      </c>
    </row>
    <row r="14" spans="1:4" s="24" customFormat="1" ht="21" customHeight="1">
      <c r="A14" s="9">
        <v>9</v>
      </c>
      <c r="B14" s="40" t="s">
        <v>327</v>
      </c>
      <c r="C14" s="9">
        <v>2010</v>
      </c>
      <c r="D14" s="28">
        <v>549</v>
      </c>
    </row>
    <row r="15" spans="1:4" s="24" customFormat="1" ht="21" customHeight="1">
      <c r="A15" s="9">
        <v>10</v>
      </c>
      <c r="B15" s="40" t="s">
        <v>325</v>
      </c>
      <c r="C15" s="9">
        <v>2010</v>
      </c>
      <c r="D15" s="28">
        <v>2473</v>
      </c>
    </row>
    <row r="16" spans="1:4" s="24" customFormat="1" ht="21" customHeight="1">
      <c r="A16" s="9">
        <v>11</v>
      </c>
      <c r="B16" s="40" t="s">
        <v>328</v>
      </c>
      <c r="C16" s="9">
        <v>2010</v>
      </c>
      <c r="D16" s="28">
        <v>3498.96</v>
      </c>
    </row>
    <row r="17" spans="1:4" s="24" customFormat="1" ht="21" customHeight="1">
      <c r="A17" s="9">
        <v>12</v>
      </c>
      <c r="B17" s="8" t="s">
        <v>329</v>
      </c>
      <c r="C17" s="9">
        <v>2010</v>
      </c>
      <c r="D17" s="28">
        <v>2376.56</v>
      </c>
    </row>
    <row r="18" spans="1:4" s="24" customFormat="1" ht="21" customHeight="1">
      <c r="A18" s="9">
        <v>13</v>
      </c>
      <c r="B18" s="40" t="s">
        <v>330</v>
      </c>
      <c r="C18" s="9">
        <v>2011</v>
      </c>
      <c r="D18" s="28">
        <v>3120</v>
      </c>
    </row>
    <row r="19" spans="1:4" s="24" customFormat="1" ht="21" customHeight="1">
      <c r="A19" s="9">
        <v>14</v>
      </c>
      <c r="B19" s="40" t="s">
        <v>331</v>
      </c>
      <c r="C19" s="9">
        <v>2011</v>
      </c>
      <c r="D19" s="28">
        <v>31824</v>
      </c>
    </row>
    <row r="20" spans="1:4" s="24" customFormat="1" ht="21" customHeight="1">
      <c r="A20" s="9">
        <v>15</v>
      </c>
      <c r="B20" s="8" t="s">
        <v>332</v>
      </c>
      <c r="C20" s="9">
        <v>2011</v>
      </c>
      <c r="D20" s="89">
        <v>1960</v>
      </c>
    </row>
    <row r="21" spans="1:4" s="24" customFormat="1" ht="21" customHeight="1">
      <c r="A21" s="9">
        <v>16</v>
      </c>
      <c r="B21" s="8" t="s">
        <v>333</v>
      </c>
      <c r="C21" s="9">
        <v>2011</v>
      </c>
      <c r="D21" s="89">
        <v>1360</v>
      </c>
    </row>
    <row r="22" spans="1:4" s="24" customFormat="1" ht="21" customHeight="1">
      <c r="A22" s="9">
        <v>17</v>
      </c>
      <c r="B22" s="8" t="s">
        <v>334</v>
      </c>
      <c r="C22" s="9">
        <v>2011</v>
      </c>
      <c r="D22" s="89">
        <v>402.86</v>
      </c>
    </row>
    <row r="23" spans="1:4" s="24" customFormat="1" ht="21" customHeight="1">
      <c r="A23" s="9">
        <v>18</v>
      </c>
      <c r="B23" s="8" t="s">
        <v>329</v>
      </c>
      <c r="C23" s="9">
        <v>2010</v>
      </c>
      <c r="D23" s="89">
        <v>2376.56</v>
      </c>
    </row>
    <row r="24" spans="1:4" s="24" customFormat="1" ht="21" customHeight="1">
      <c r="A24" s="9">
        <v>19</v>
      </c>
      <c r="B24" s="8" t="s">
        <v>325</v>
      </c>
      <c r="C24" s="9">
        <v>2012</v>
      </c>
      <c r="D24" s="89">
        <v>2608</v>
      </c>
    </row>
    <row r="25" spans="1:4" s="24" customFormat="1" ht="21" customHeight="1">
      <c r="A25" s="9">
        <v>20</v>
      </c>
      <c r="B25" s="8" t="s">
        <v>335</v>
      </c>
      <c r="C25" s="9">
        <v>2012</v>
      </c>
      <c r="D25" s="89">
        <v>359</v>
      </c>
    </row>
    <row r="26" spans="1:4" s="24" customFormat="1" ht="15" customHeight="1">
      <c r="A26" s="49" t="s">
        <v>255</v>
      </c>
      <c r="B26" s="49"/>
      <c r="C26" s="49"/>
      <c r="D26" s="55">
        <f>SUM(D6:D25)</f>
        <v>60689.74999999999</v>
      </c>
    </row>
    <row r="27" spans="1:4" ht="15" customHeight="1">
      <c r="A27" s="26" t="s">
        <v>233</v>
      </c>
      <c r="B27" s="26"/>
      <c r="C27" s="26"/>
      <c r="D27" s="26"/>
    </row>
    <row r="28" spans="1:4" s="24" customFormat="1" ht="21" customHeight="1">
      <c r="A28" s="9">
        <v>1</v>
      </c>
      <c r="B28" s="40" t="s">
        <v>325</v>
      </c>
      <c r="C28" s="9">
        <v>2009</v>
      </c>
      <c r="D28" s="28">
        <v>2381.05</v>
      </c>
    </row>
    <row r="29" spans="1:4" s="24" customFormat="1" ht="21" customHeight="1">
      <c r="A29" s="9">
        <v>2</v>
      </c>
      <c r="B29" s="40" t="s">
        <v>336</v>
      </c>
      <c r="C29" s="9">
        <v>2011</v>
      </c>
      <c r="D29" s="28">
        <v>360</v>
      </c>
    </row>
    <row r="30" spans="1:4" s="24" customFormat="1" ht="15" customHeight="1">
      <c r="A30" s="49" t="s">
        <v>255</v>
      </c>
      <c r="B30" s="49"/>
      <c r="C30" s="49"/>
      <c r="D30" s="55">
        <f>SUM(D28:D29)</f>
        <v>2741.05</v>
      </c>
    </row>
    <row r="31" spans="1:4" ht="15" customHeight="1">
      <c r="A31" s="26" t="s">
        <v>22</v>
      </c>
      <c r="B31" s="26"/>
      <c r="C31" s="26"/>
      <c r="D31" s="26"/>
    </row>
    <row r="32" spans="1:4" s="24" customFormat="1" ht="21" customHeight="1">
      <c r="A32" s="7">
        <v>1</v>
      </c>
      <c r="B32" s="90" t="s">
        <v>337</v>
      </c>
      <c r="C32" s="71">
        <v>2009</v>
      </c>
      <c r="D32" s="91">
        <v>449.57</v>
      </c>
    </row>
    <row r="33" spans="1:4" s="24" customFormat="1" ht="21" customHeight="1">
      <c r="A33" s="7">
        <v>2</v>
      </c>
      <c r="B33" s="90" t="s">
        <v>337</v>
      </c>
      <c r="C33" s="71">
        <v>2009</v>
      </c>
      <c r="D33" s="91">
        <v>449.57</v>
      </c>
    </row>
    <row r="34" spans="1:4" s="24" customFormat="1" ht="21" customHeight="1">
      <c r="A34" s="7">
        <v>3</v>
      </c>
      <c r="B34" s="90" t="s">
        <v>337</v>
      </c>
      <c r="C34" s="71">
        <v>2009</v>
      </c>
      <c r="D34" s="91">
        <v>449.57</v>
      </c>
    </row>
    <row r="35" spans="1:4" s="24" customFormat="1" ht="21" customHeight="1">
      <c r="A35" s="7">
        <v>4</v>
      </c>
      <c r="B35" s="90" t="s">
        <v>338</v>
      </c>
      <c r="C35" s="71">
        <v>2009</v>
      </c>
      <c r="D35" s="91">
        <v>597.8</v>
      </c>
    </row>
    <row r="36" spans="1:4" s="24" customFormat="1" ht="21" customHeight="1">
      <c r="A36" s="7">
        <v>5</v>
      </c>
      <c r="B36" s="90" t="s">
        <v>339</v>
      </c>
      <c r="C36" s="71">
        <v>2010</v>
      </c>
      <c r="D36" s="91">
        <v>450</v>
      </c>
    </row>
    <row r="37" spans="1:4" s="24" customFormat="1" ht="21" customHeight="1">
      <c r="A37" s="7">
        <v>6</v>
      </c>
      <c r="B37" s="90" t="s">
        <v>339</v>
      </c>
      <c r="C37" s="71">
        <v>2010</v>
      </c>
      <c r="D37" s="91">
        <v>450</v>
      </c>
    </row>
    <row r="38" spans="1:4" s="24" customFormat="1" ht="21" customHeight="1">
      <c r="A38" s="7">
        <v>7</v>
      </c>
      <c r="B38" s="90" t="s">
        <v>340</v>
      </c>
      <c r="C38" s="71">
        <v>2011</v>
      </c>
      <c r="D38" s="91">
        <v>2429</v>
      </c>
    </row>
    <row r="39" spans="1:4" s="24" customFormat="1" ht="21" customHeight="1">
      <c r="A39" s="7">
        <v>8</v>
      </c>
      <c r="B39" s="92" t="s">
        <v>341</v>
      </c>
      <c r="C39" s="10">
        <v>2011</v>
      </c>
      <c r="D39" s="93">
        <v>2653.88</v>
      </c>
    </row>
    <row r="40" spans="1:4" s="24" customFormat="1" ht="21" customHeight="1">
      <c r="A40" s="7">
        <v>9</v>
      </c>
      <c r="B40" s="92" t="s">
        <v>342</v>
      </c>
      <c r="C40" s="10">
        <v>2012</v>
      </c>
      <c r="D40" s="93">
        <v>1730.71</v>
      </c>
    </row>
    <row r="41" spans="1:4" s="24" customFormat="1" ht="15" customHeight="1">
      <c r="A41" s="49" t="s">
        <v>255</v>
      </c>
      <c r="B41" s="49"/>
      <c r="C41" s="49"/>
      <c r="D41" s="55">
        <f>SUM(D32:D40)</f>
        <v>9660.1</v>
      </c>
    </row>
    <row r="42" spans="1:4" ht="15" customHeight="1">
      <c r="A42" s="26" t="s">
        <v>35</v>
      </c>
      <c r="B42" s="26"/>
      <c r="C42" s="26"/>
      <c r="D42" s="26"/>
    </row>
    <row r="43" spans="1:4" s="24" customFormat="1" ht="21" customHeight="1">
      <c r="A43" s="9">
        <v>1</v>
      </c>
      <c r="B43" s="92" t="s">
        <v>343</v>
      </c>
      <c r="C43" s="10">
        <v>2009</v>
      </c>
      <c r="D43" s="93">
        <v>455.63</v>
      </c>
    </row>
    <row r="44" spans="1:4" s="24" customFormat="1" ht="21" customHeight="1">
      <c r="A44" s="9">
        <v>2</v>
      </c>
      <c r="B44" s="92" t="s">
        <v>344</v>
      </c>
      <c r="C44" s="10">
        <v>2009</v>
      </c>
      <c r="D44" s="93">
        <v>475.8</v>
      </c>
    </row>
    <row r="45" spans="1:4" s="24" customFormat="1" ht="21" customHeight="1">
      <c r="A45" s="9">
        <v>3</v>
      </c>
      <c r="B45" s="40" t="s">
        <v>345</v>
      </c>
      <c r="C45" s="9">
        <v>2009</v>
      </c>
      <c r="D45" s="94">
        <v>449.57</v>
      </c>
    </row>
    <row r="46" spans="1:4" s="24" customFormat="1" ht="21" customHeight="1">
      <c r="A46" s="9">
        <v>4</v>
      </c>
      <c r="B46" s="40" t="s">
        <v>346</v>
      </c>
      <c r="C46" s="9">
        <v>2011</v>
      </c>
      <c r="D46" s="91">
        <v>336.9</v>
      </c>
    </row>
    <row r="47" spans="1:4" s="24" customFormat="1" ht="21" customHeight="1">
      <c r="A47" s="9">
        <v>5</v>
      </c>
      <c r="B47" s="40" t="s">
        <v>347</v>
      </c>
      <c r="C47" s="9">
        <v>2011</v>
      </c>
      <c r="D47" s="94">
        <v>1843.77</v>
      </c>
    </row>
    <row r="48" spans="1:4" s="24" customFormat="1" ht="21" customHeight="1">
      <c r="A48" s="9">
        <v>6</v>
      </c>
      <c r="B48" s="40" t="s">
        <v>348</v>
      </c>
      <c r="C48" s="9">
        <v>2012</v>
      </c>
      <c r="D48" s="91">
        <v>559</v>
      </c>
    </row>
    <row r="49" spans="1:4" s="24" customFormat="1" ht="15" customHeight="1">
      <c r="A49" s="49" t="s">
        <v>255</v>
      </c>
      <c r="B49" s="49"/>
      <c r="C49" s="49"/>
      <c r="D49" s="55">
        <f>SUM(D43:D48)</f>
        <v>4120.67</v>
      </c>
    </row>
    <row r="50" spans="1:4" ht="15" customHeight="1">
      <c r="A50" s="26" t="s">
        <v>40</v>
      </c>
      <c r="B50" s="26"/>
      <c r="C50" s="26"/>
      <c r="D50" s="26"/>
    </row>
    <row r="51" spans="1:4" ht="27.75" customHeight="1">
      <c r="A51" s="9">
        <v>1</v>
      </c>
      <c r="B51" s="40" t="s">
        <v>349</v>
      </c>
      <c r="C51" s="9">
        <v>2011</v>
      </c>
      <c r="D51" s="94">
        <v>18098.31</v>
      </c>
    </row>
    <row r="52" spans="1:4" s="24" customFormat="1" ht="15" customHeight="1">
      <c r="A52" s="49" t="s">
        <v>255</v>
      </c>
      <c r="B52" s="49"/>
      <c r="C52" s="49"/>
      <c r="D52" s="55">
        <f>SUM(D51:D51)</f>
        <v>18098.31</v>
      </c>
    </row>
    <row r="53" spans="1:4" ht="15" customHeight="1">
      <c r="A53" s="26" t="s">
        <v>350</v>
      </c>
      <c r="B53" s="26"/>
      <c r="C53" s="26"/>
      <c r="D53" s="26"/>
    </row>
    <row r="54" spans="1:4" ht="21" customHeight="1">
      <c r="A54" s="9">
        <v>1</v>
      </c>
      <c r="B54" s="95" t="s">
        <v>351</v>
      </c>
      <c r="C54" s="96">
        <v>2010</v>
      </c>
      <c r="D54" s="97">
        <v>490</v>
      </c>
    </row>
    <row r="55" spans="1:4" ht="28.5" customHeight="1">
      <c r="A55" s="9">
        <v>2</v>
      </c>
      <c r="B55" s="98" t="s">
        <v>352</v>
      </c>
      <c r="C55" s="96">
        <v>2011</v>
      </c>
      <c r="D55" s="97">
        <v>18098.31</v>
      </c>
    </row>
    <row r="56" spans="1:4" s="24" customFormat="1" ht="15" customHeight="1">
      <c r="A56" s="49" t="s">
        <v>255</v>
      </c>
      <c r="B56" s="49"/>
      <c r="C56" s="49"/>
      <c r="D56" s="55">
        <f>SUM(D54:D55)</f>
        <v>18588.31</v>
      </c>
    </row>
    <row r="57" spans="1:4" ht="15" customHeight="1">
      <c r="A57" s="26" t="s">
        <v>52</v>
      </c>
      <c r="B57" s="26"/>
      <c r="C57" s="26"/>
      <c r="D57" s="26"/>
    </row>
    <row r="58" spans="1:4" s="63" customFormat="1" ht="21" customHeight="1">
      <c r="A58" s="9">
        <v>1</v>
      </c>
      <c r="B58" s="40" t="s">
        <v>353</v>
      </c>
      <c r="C58" s="9">
        <v>2009</v>
      </c>
      <c r="D58" s="94">
        <v>3567.28</v>
      </c>
    </row>
    <row r="59" spans="1:4" s="63" customFormat="1" ht="21" customHeight="1">
      <c r="A59" s="9">
        <v>2</v>
      </c>
      <c r="B59" s="40" t="s">
        <v>354</v>
      </c>
      <c r="C59" s="9">
        <v>2009</v>
      </c>
      <c r="D59" s="94">
        <v>4141.9</v>
      </c>
    </row>
    <row r="60" spans="1:4" s="63" customFormat="1" ht="25.5" customHeight="1">
      <c r="A60" s="9">
        <v>3</v>
      </c>
      <c r="B60" s="40" t="s">
        <v>349</v>
      </c>
      <c r="C60" s="9">
        <v>2011</v>
      </c>
      <c r="D60" s="94">
        <v>18098.31</v>
      </c>
    </row>
    <row r="61" spans="1:4" s="63" customFormat="1" ht="21" customHeight="1">
      <c r="A61" s="9">
        <v>4</v>
      </c>
      <c r="B61" s="40" t="s">
        <v>355</v>
      </c>
      <c r="C61" s="9">
        <v>2012</v>
      </c>
      <c r="D61" s="94">
        <v>599.99</v>
      </c>
    </row>
    <row r="62" spans="1:4" s="63" customFormat="1" ht="21" customHeight="1">
      <c r="A62" s="9">
        <v>5</v>
      </c>
      <c r="B62" s="40" t="s">
        <v>356</v>
      </c>
      <c r="C62" s="9">
        <v>2012</v>
      </c>
      <c r="D62" s="94">
        <v>370.5</v>
      </c>
    </row>
    <row r="63" spans="1:4" s="63" customFormat="1" ht="21" customHeight="1">
      <c r="A63" s="9">
        <v>6</v>
      </c>
      <c r="B63" s="40" t="s">
        <v>356</v>
      </c>
      <c r="C63" s="9">
        <v>2012</v>
      </c>
      <c r="D63" s="94">
        <v>370.5</v>
      </c>
    </row>
    <row r="64" spans="1:4" s="63" customFormat="1" ht="21" customHeight="1">
      <c r="A64" s="9">
        <v>7</v>
      </c>
      <c r="B64" s="40" t="s">
        <v>357</v>
      </c>
      <c r="C64" s="9">
        <v>2012</v>
      </c>
      <c r="D64" s="94">
        <v>3350</v>
      </c>
    </row>
    <row r="65" spans="1:4" s="63" customFormat="1" ht="21" customHeight="1">
      <c r="A65" s="9">
        <v>8</v>
      </c>
      <c r="B65" s="40" t="s">
        <v>358</v>
      </c>
      <c r="C65" s="9">
        <v>2013</v>
      </c>
      <c r="D65" s="94">
        <v>1200</v>
      </c>
    </row>
    <row r="66" spans="1:4" s="63" customFormat="1" ht="21" customHeight="1">
      <c r="A66" s="9">
        <v>9</v>
      </c>
      <c r="B66" s="99" t="s">
        <v>358</v>
      </c>
      <c r="C66" s="44">
        <v>2013</v>
      </c>
      <c r="D66" s="100">
        <v>1200</v>
      </c>
    </row>
    <row r="67" spans="1:4" s="24" customFormat="1" ht="15" customHeight="1">
      <c r="A67" s="49" t="s">
        <v>255</v>
      </c>
      <c r="B67" s="49"/>
      <c r="C67" s="49"/>
      <c r="D67" s="55">
        <f>SUM(D58:D66)</f>
        <v>32898.48</v>
      </c>
    </row>
    <row r="68" spans="1:4" s="24" customFormat="1" ht="21" customHeight="1">
      <c r="A68" s="101"/>
      <c r="B68" s="102"/>
      <c r="C68" s="73"/>
      <c r="D68" s="103"/>
    </row>
    <row r="69" spans="1:4" s="24" customFormat="1" ht="21" customHeight="1">
      <c r="A69" s="84" t="s">
        <v>359</v>
      </c>
      <c r="B69" s="84"/>
      <c r="C69" s="84"/>
      <c r="D69" s="84"/>
    </row>
    <row r="70" spans="1:4" s="24" customFormat="1" ht="27" customHeight="1">
      <c r="A70" s="6" t="s">
        <v>1</v>
      </c>
      <c r="B70" s="6" t="s">
        <v>316</v>
      </c>
      <c r="C70" s="6" t="s">
        <v>317</v>
      </c>
      <c r="D70" s="104" t="s">
        <v>318</v>
      </c>
    </row>
    <row r="71" spans="1:4" ht="15" customHeight="1">
      <c r="A71" s="26" t="s">
        <v>15</v>
      </c>
      <c r="B71" s="26"/>
      <c r="C71" s="26"/>
      <c r="D71" s="26"/>
    </row>
    <row r="72" spans="1:4" s="24" customFormat="1" ht="21" customHeight="1">
      <c r="A72" s="9">
        <v>1</v>
      </c>
      <c r="B72" s="87" t="s">
        <v>360</v>
      </c>
      <c r="C72" s="7">
        <v>2010</v>
      </c>
      <c r="D72" s="88">
        <v>2532.02</v>
      </c>
    </row>
    <row r="73" spans="1:4" s="24" customFormat="1" ht="21" customHeight="1">
      <c r="A73" s="9">
        <v>2</v>
      </c>
      <c r="B73" s="87" t="s">
        <v>361</v>
      </c>
      <c r="C73" s="7">
        <v>2012</v>
      </c>
      <c r="D73" s="88">
        <v>1614.05</v>
      </c>
    </row>
    <row r="74" spans="1:4" s="24" customFormat="1" ht="21" customHeight="1">
      <c r="A74" s="9">
        <v>3</v>
      </c>
      <c r="B74" s="87" t="s">
        <v>362</v>
      </c>
      <c r="C74" s="7">
        <v>2011</v>
      </c>
      <c r="D74" s="88">
        <v>2468</v>
      </c>
    </row>
    <row r="75" spans="1:4" s="24" customFormat="1" ht="21" customHeight="1">
      <c r="A75" s="9">
        <v>4</v>
      </c>
      <c r="B75" s="87" t="s">
        <v>363</v>
      </c>
      <c r="C75" s="7">
        <v>2011</v>
      </c>
      <c r="D75" s="88">
        <v>4170</v>
      </c>
    </row>
    <row r="76" spans="1:4" s="24" customFormat="1" ht="21" customHeight="1">
      <c r="A76" s="9">
        <v>5</v>
      </c>
      <c r="B76" s="87" t="s">
        <v>364</v>
      </c>
      <c r="C76" s="7">
        <v>2011</v>
      </c>
      <c r="D76" s="88">
        <v>2369</v>
      </c>
    </row>
    <row r="77" spans="1:4" s="24" customFormat="1" ht="15" customHeight="1">
      <c r="A77" s="49" t="s">
        <v>255</v>
      </c>
      <c r="B77" s="49"/>
      <c r="C77" s="49"/>
      <c r="D77" s="55">
        <f>SUM(D72:D76)</f>
        <v>13153.07</v>
      </c>
    </row>
    <row r="78" spans="1:4" ht="15" customHeight="1">
      <c r="A78" s="26" t="s">
        <v>22</v>
      </c>
      <c r="B78" s="26"/>
      <c r="C78" s="26"/>
      <c r="D78" s="26"/>
    </row>
    <row r="79" spans="1:4" s="24" customFormat="1" ht="21" customHeight="1">
      <c r="A79" s="7">
        <v>1</v>
      </c>
      <c r="B79" s="40" t="s">
        <v>365</v>
      </c>
      <c r="C79" s="9">
        <v>2010</v>
      </c>
      <c r="D79" s="28">
        <v>402.89</v>
      </c>
    </row>
    <row r="80" spans="1:4" s="24" customFormat="1" ht="15" customHeight="1">
      <c r="A80" s="49" t="s">
        <v>255</v>
      </c>
      <c r="B80" s="49"/>
      <c r="C80" s="49"/>
      <c r="D80" s="55">
        <f>SUM(D79:D79)</f>
        <v>402.89</v>
      </c>
    </row>
    <row r="81" spans="1:4" ht="15" customHeight="1">
      <c r="A81" s="26" t="s">
        <v>35</v>
      </c>
      <c r="B81" s="26"/>
      <c r="C81" s="26"/>
      <c r="D81" s="26"/>
    </row>
    <row r="82" spans="1:4" s="24" customFormat="1" ht="21" customHeight="1">
      <c r="A82" s="9">
        <v>1</v>
      </c>
      <c r="B82" s="40" t="s">
        <v>366</v>
      </c>
      <c r="C82" s="9">
        <v>2010</v>
      </c>
      <c r="D82" s="28">
        <v>2486.04</v>
      </c>
    </row>
    <row r="83" spans="1:4" s="24" customFormat="1" ht="15" customHeight="1">
      <c r="A83" s="49" t="s">
        <v>255</v>
      </c>
      <c r="B83" s="49"/>
      <c r="C83" s="49"/>
      <c r="D83" s="55">
        <f>SUM(D82:D82)</f>
        <v>2486.04</v>
      </c>
    </row>
    <row r="84" spans="1:4" ht="15" customHeight="1">
      <c r="A84" s="26" t="s">
        <v>40</v>
      </c>
      <c r="B84" s="26"/>
      <c r="C84" s="26"/>
      <c r="D84" s="26"/>
    </row>
    <row r="85" spans="1:4" ht="21" customHeight="1">
      <c r="A85" s="9">
        <v>1</v>
      </c>
      <c r="B85" s="8" t="s">
        <v>367</v>
      </c>
      <c r="C85" s="9">
        <v>2009</v>
      </c>
      <c r="D85" s="88">
        <v>2964.99</v>
      </c>
    </row>
    <row r="86" spans="1:4" ht="21" customHeight="1">
      <c r="A86" s="9">
        <v>2</v>
      </c>
      <c r="B86" s="8" t="s">
        <v>368</v>
      </c>
      <c r="C86" s="9">
        <v>2009</v>
      </c>
      <c r="D86" s="88">
        <v>1345</v>
      </c>
    </row>
    <row r="87" spans="1:4" ht="21" customHeight="1">
      <c r="A87" s="9">
        <v>3</v>
      </c>
      <c r="B87" s="8" t="s">
        <v>369</v>
      </c>
      <c r="C87" s="9">
        <v>2010</v>
      </c>
      <c r="D87" s="88">
        <v>1900</v>
      </c>
    </row>
    <row r="88" spans="1:4" ht="21" customHeight="1">
      <c r="A88" s="9">
        <v>4</v>
      </c>
      <c r="B88" s="8" t="s">
        <v>370</v>
      </c>
      <c r="C88" s="9">
        <v>2011</v>
      </c>
      <c r="D88" s="88">
        <v>7764.6</v>
      </c>
    </row>
    <row r="89" spans="1:4" ht="21" customHeight="1">
      <c r="A89" s="9">
        <v>5</v>
      </c>
      <c r="B89" s="8" t="s">
        <v>371</v>
      </c>
      <c r="C89" s="9">
        <v>2011</v>
      </c>
      <c r="D89" s="88">
        <v>9422.94</v>
      </c>
    </row>
    <row r="90" spans="1:4" ht="21" customHeight="1">
      <c r="A90" s="9">
        <v>6</v>
      </c>
      <c r="B90" s="8" t="s">
        <v>372</v>
      </c>
      <c r="C90" s="9">
        <v>2011</v>
      </c>
      <c r="D90" s="88">
        <v>2207.96</v>
      </c>
    </row>
    <row r="91" spans="1:4" s="24" customFormat="1" ht="15" customHeight="1">
      <c r="A91" s="49" t="s">
        <v>255</v>
      </c>
      <c r="B91" s="49"/>
      <c r="C91" s="49"/>
      <c r="D91" s="55">
        <f>SUM(D85:D90)</f>
        <v>25605.489999999998</v>
      </c>
    </row>
    <row r="92" spans="1:4" ht="15" customHeight="1">
      <c r="A92" s="26" t="s">
        <v>350</v>
      </c>
      <c r="B92" s="26"/>
      <c r="C92" s="26"/>
      <c r="D92" s="26"/>
    </row>
    <row r="93" spans="1:4" ht="21" customHeight="1">
      <c r="A93" s="9">
        <v>1</v>
      </c>
      <c r="B93" s="8" t="s">
        <v>373</v>
      </c>
      <c r="C93" s="9">
        <v>2009</v>
      </c>
      <c r="D93" s="88">
        <v>2964.99</v>
      </c>
    </row>
    <row r="94" spans="1:4" ht="21" customHeight="1">
      <c r="A94" s="9">
        <v>2</v>
      </c>
      <c r="B94" s="8" t="s">
        <v>368</v>
      </c>
      <c r="C94" s="9">
        <v>2009</v>
      </c>
      <c r="D94" s="88">
        <v>1345</v>
      </c>
    </row>
    <row r="95" spans="1:4" ht="21" customHeight="1">
      <c r="A95" s="9">
        <v>3</v>
      </c>
      <c r="B95" s="8" t="s">
        <v>369</v>
      </c>
      <c r="C95" s="9">
        <v>2010</v>
      </c>
      <c r="D95" s="88">
        <v>3800</v>
      </c>
    </row>
    <row r="96" spans="1:4" ht="21" customHeight="1">
      <c r="A96" s="9">
        <v>4</v>
      </c>
      <c r="B96" s="8" t="s">
        <v>374</v>
      </c>
      <c r="C96" s="9">
        <v>2010</v>
      </c>
      <c r="D96" s="88">
        <v>1400</v>
      </c>
    </row>
    <row r="97" spans="1:4" ht="21" customHeight="1">
      <c r="A97" s="9">
        <v>5</v>
      </c>
      <c r="B97" s="8" t="s">
        <v>375</v>
      </c>
      <c r="C97" s="9">
        <v>2011</v>
      </c>
      <c r="D97" s="88">
        <v>7764.6</v>
      </c>
    </row>
    <row r="98" spans="1:4" ht="21" customHeight="1">
      <c r="A98" s="9">
        <v>6</v>
      </c>
      <c r="B98" s="8" t="s">
        <v>371</v>
      </c>
      <c r="C98" s="9">
        <v>2011</v>
      </c>
      <c r="D98" s="88">
        <v>9422.94</v>
      </c>
    </row>
    <row r="99" spans="1:4" ht="21" customHeight="1">
      <c r="A99" s="9">
        <v>7</v>
      </c>
      <c r="B99" s="8" t="s">
        <v>376</v>
      </c>
      <c r="C99" s="9">
        <v>2011</v>
      </c>
      <c r="D99" s="88">
        <v>2207.96</v>
      </c>
    </row>
    <row r="100" spans="1:4" s="24" customFormat="1" ht="15" customHeight="1">
      <c r="A100" s="49" t="s">
        <v>255</v>
      </c>
      <c r="B100" s="49"/>
      <c r="C100" s="49"/>
      <c r="D100" s="55">
        <f>SUM(D93:D99)</f>
        <v>28905.489999999998</v>
      </c>
    </row>
    <row r="101" spans="1:4" ht="15" customHeight="1">
      <c r="A101" s="26" t="s">
        <v>52</v>
      </c>
      <c r="B101" s="26"/>
      <c r="C101" s="26"/>
      <c r="D101" s="26"/>
    </row>
    <row r="102" spans="1:4" s="63" customFormat="1" ht="21" customHeight="1">
      <c r="A102" s="9">
        <v>1</v>
      </c>
      <c r="B102" s="8" t="s">
        <v>373</v>
      </c>
      <c r="C102" s="9">
        <v>2009</v>
      </c>
      <c r="D102" s="88">
        <v>2964.99</v>
      </c>
    </row>
    <row r="103" spans="1:4" s="63" customFormat="1" ht="21" customHeight="1">
      <c r="A103" s="9">
        <v>2</v>
      </c>
      <c r="B103" s="8" t="s">
        <v>368</v>
      </c>
      <c r="C103" s="9">
        <v>2009</v>
      </c>
      <c r="D103" s="88">
        <v>1345</v>
      </c>
    </row>
    <row r="104" spans="1:4" s="63" customFormat="1" ht="21" customHeight="1">
      <c r="A104" s="9">
        <v>3</v>
      </c>
      <c r="B104" s="8" t="s">
        <v>369</v>
      </c>
      <c r="C104" s="9">
        <v>2010</v>
      </c>
      <c r="D104" s="88">
        <v>3800</v>
      </c>
    </row>
    <row r="105" spans="1:4" s="63" customFormat="1" ht="21" customHeight="1">
      <c r="A105" s="9">
        <v>4</v>
      </c>
      <c r="B105" s="8" t="s">
        <v>375</v>
      </c>
      <c r="C105" s="9">
        <v>2011</v>
      </c>
      <c r="D105" s="88">
        <v>7764.6</v>
      </c>
    </row>
    <row r="106" spans="1:4" s="63" customFormat="1" ht="21" customHeight="1">
      <c r="A106" s="9">
        <v>5</v>
      </c>
      <c r="B106" s="8" t="s">
        <v>371</v>
      </c>
      <c r="C106" s="9">
        <v>2011</v>
      </c>
      <c r="D106" s="88">
        <v>9422.94</v>
      </c>
    </row>
    <row r="107" spans="1:4" s="63" customFormat="1" ht="21" customHeight="1">
      <c r="A107" s="9">
        <v>6</v>
      </c>
      <c r="B107" s="8" t="s">
        <v>377</v>
      </c>
      <c r="C107" s="9">
        <v>2011</v>
      </c>
      <c r="D107" s="88">
        <v>2207.96</v>
      </c>
    </row>
    <row r="108" spans="1:4" s="63" customFormat="1" ht="21" customHeight="1">
      <c r="A108" s="9">
        <v>7</v>
      </c>
      <c r="B108" s="8" t="s">
        <v>378</v>
      </c>
      <c r="C108" s="9">
        <v>2012</v>
      </c>
      <c r="D108" s="88">
        <v>929</v>
      </c>
    </row>
    <row r="109" spans="1:4" s="63" customFormat="1" ht="21" customHeight="1">
      <c r="A109" s="9">
        <v>8</v>
      </c>
      <c r="B109" s="92" t="s">
        <v>379</v>
      </c>
      <c r="C109" s="44">
        <v>2012</v>
      </c>
      <c r="D109" s="100">
        <v>1721</v>
      </c>
    </row>
    <row r="110" spans="1:4" s="63" customFormat="1" ht="21" customHeight="1">
      <c r="A110" s="9">
        <v>9</v>
      </c>
      <c r="B110" s="105" t="s">
        <v>380</v>
      </c>
      <c r="C110" s="9">
        <v>2012</v>
      </c>
      <c r="D110" s="94">
        <v>1799</v>
      </c>
    </row>
    <row r="111" spans="1:4" s="63" customFormat="1" ht="21" customHeight="1">
      <c r="A111" s="9">
        <v>10</v>
      </c>
      <c r="B111" s="40" t="s">
        <v>381</v>
      </c>
      <c r="C111" s="9">
        <v>2012</v>
      </c>
      <c r="D111" s="94">
        <v>1228</v>
      </c>
    </row>
    <row r="112" spans="1:4" s="24" customFormat="1" ht="15" customHeight="1">
      <c r="A112" s="49" t="s">
        <v>255</v>
      </c>
      <c r="B112" s="49"/>
      <c r="C112" s="49"/>
      <c r="D112" s="55">
        <f>SUM(D102:D111)</f>
        <v>33182.49</v>
      </c>
    </row>
    <row r="113" spans="1:4" s="24" customFormat="1" ht="21" customHeight="1">
      <c r="A113" s="5"/>
      <c r="B113" s="5"/>
      <c r="C113" s="3"/>
      <c r="D113" s="15"/>
    </row>
    <row r="114" spans="1:4" s="24" customFormat="1" ht="21" customHeight="1">
      <c r="A114" s="84" t="s">
        <v>382</v>
      </c>
      <c r="B114" s="84"/>
      <c r="C114" s="84"/>
      <c r="D114" s="84"/>
    </row>
    <row r="115" spans="1:4" s="24" customFormat="1" ht="21" customHeight="1">
      <c r="A115" s="9">
        <v>1</v>
      </c>
      <c r="B115" s="106" t="s">
        <v>15</v>
      </c>
      <c r="C115" s="106"/>
      <c r="D115" s="107">
        <v>37063.04</v>
      </c>
    </row>
    <row r="116" spans="1:4" s="24" customFormat="1" ht="21" customHeight="1">
      <c r="A116" s="9">
        <v>2</v>
      </c>
      <c r="B116" s="106" t="s">
        <v>29</v>
      </c>
      <c r="C116" s="106"/>
      <c r="D116" s="107">
        <v>3871.43</v>
      </c>
    </row>
    <row r="117" spans="1:4" s="24" customFormat="1" ht="21" customHeight="1">
      <c r="A117" s="5"/>
      <c r="B117" s="5"/>
      <c r="C117" s="3"/>
      <c r="D117" s="15"/>
    </row>
    <row r="118" spans="1:4" s="24" customFormat="1" ht="21" customHeight="1">
      <c r="A118" s="108" t="s">
        <v>383</v>
      </c>
      <c r="B118" s="108"/>
      <c r="C118" s="108"/>
      <c r="D118" s="109">
        <f>D26+D30+D41+D49+D52+D56+D67</f>
        <v>146796.66999999998</v>
      </c>
    </row>
    <row r="119" spans="1:4" s="24" customFormat="1" ht="21" customHeight="1">
      <c r="A119" s="108" t="s">
        <v>384</v>
      </c>
      <c r="B119" s="108"/>
      <c r="C119" s="108"/>
      <c r="D119" s="109">
        <f>D77+D80+D83+D91+D100+D112</f>
        <v>103735.47</v>
      </c>
    </row>
    <row r="120" spans="1:4" s="24" customFormat="1" ht="21" customHeight="1">
      <c r="A120" s="108" t="s">
        <v>385</v>
      </c>
      <c r="B120" s="108"/>
      <c r="C120" s="108"/>
      <c r="D120" s="109">
        <f>SUM(D115:D116)</f>
        <v>40934.47</v>
      </c>
    </row>
    <row r="121" spans="1:4" s="24" customFormat="1" ht="12.75">
      <c r="A121" s="5"/>
      <c r="B121" s="5"/>
      <c r="C121" s="3"/>
      <c r="D121" s="15"/>
    </row>
    <row r="122" spans="1:4" s="24" customFormat="1" ht="12.75">
      <c r="A122" s="5"/>
      <c r="B122" s="5"/>
      <c r="C122" s="3"/>
      <c r="D122" s="15"/>
    </row>
    <row r="123" spans="1:4" s="24" customFormat="1" ht="12.75">
      <c r="A123" s="5"/>
      <c r="B123" s="5"/>
      <c r="C123" s="3"/>
      <c r="D123" s="15"/>
    </row>
    <row r="124" spans="1:4" s="24" customFormat="1" ht="12.75">
      <c r="A124" s="5"/>
      <c r="B124" s="5"/>
      <c r="C124" s="3"/>
      <c r="D124" s="15"/>
    </row>
    <row r="125" spans="1:4" s="24" customFormat="1" ht="12.75">
      <c r="A125" s="5"/>
      <c r="B125" s="5"/>
      <c r="C125" s="3"/>
      <c r="D125" s="15"/>
    </row>
    <row r="126" spans="1:4" s="24" customFormat="1" ht="12.75">
      <c r="A126" s="5"/>
      <c r="B126" s="5"/>
      <c r="C126" s="3"/>
      <c r="D126" s="15"/>
    </row>
    <row r="127" spans="1:4" s="24" customFormat="1" ht="12.75">
      <c r="A127" s="5"/>
      <c r="B127" s="5"/>
      <c r="C127" s="3"/>
      <c r="D127" s="15"/>
    </row>
    <row r="128" spans="1:4" s="24" customFormat="1" ht="12.75">
      <c r="A128" s="5"/>
      <c r="B128" s="5"/>
      <c r="C128" s="3"/>
      <c r="D128" s="15"/>
    </row>
    <row r="129" spans="1:4" s="24" customFormat="1" ht="12.75">
      <c r="A129" s="5"/>
      <c r="B129" s="5"/>
      <c r="C129" s="3"/>
      <c r="D129" s="15"/>
    </row>
    <row r="130" spans="1:4" s="24" customFormat="1" ht="12.75">
      <c r="A130" s="5"/>
      <c r="B130" s="5"/>
      <c r="C130" s="3"/>
      <c r="D130" s="15"/>
    </row>
    <row r="131" spans="1:4" s="24" customFormat="1" ht="12.75">
      <c r="A131" s="5"/>
      <c r="B131" s="5"/>
      <c r="C131" s="3"/>
      <c r="D131" s="15"/>
    </row>
    <row r="132" spans="1:4" s="24" customFormat="1" ht="12.75">
      <c r="A132" s="5"/>
      <c r="B132" s="5"/>
      <c r="C132" s="3"/>
      <c r="D132" s="15"/>
    </row>
    <row r="133" spans="1:4" s="24" customFormat="1" ht="12.75">
      <c r="A133" s="5"/>
      <c r="B133" s="5"/>
      <c r="C133" s="3"/>
      <c r="D133" s="15"/>
    </row>
    <row r="134" spans="1:4" s="24" customFormat="1" ht="14.25" customHeight="1">
      <c r="A134" s="5"/>
      <c r="B134" s="5"/>
      <c r="C134" s="3"/>
      <c r="D134" s="15"/>
    </row>
    <row r="136" spans="1:4" s="24" customFormat="1" ht="12.75">
      <c r="A136" s="5"/>
      <c r="B136" s="5"/>
      <c r="C136" s="3"/>
      <c r="D136" s="15"/>
    </row>
    <row r="137" spans="1:4" s="24" customFormat="1" ht="12.75">
      <c r="A137" s="5"/>
      <c r="B137" s="5"/>
      <c r="C137" s="3"/>
      <c r="D137" s="15"/>
    </row>
    <row r="138" spans="1:4" s="24" customFormat="1" ht="18" customHeight="1">
      <c r="A138" s="5"/>
      <c r="B138" s="5"/>
      <c r="C138" s="3"/>
      <c r="D138" s="15"/>
    </row>
    <row r="140" spans="1:4" s="63" customFormat="1" ht="12.75">
      <c r="A140" s="5"/>
      <c r="B140" s="5"/>
      <c r="C140" s="3"/>
      <c r="D140" s="15"/>
    </row>
    <row r="141" spans="1:4" s="63" customFormat="1" ht="12.75">
      <c r="A141" s="5"/>
      <c r="B141" s="5"/>
      <c r="C141" s="3"/>
      <c r="D141" s="15"/>
    </row>
    <row r="143" spans="1:4" s="24" customFormat="1" ht="12.75">
      <c r="A143" s="5"/>
      <c r="B143" s="5"/>
      <c r="C143" s="3"/>
      <c r="D143" s="15"/>
    </row>
    <row r="144" spans="1:4" s="24" customFormat="1" ht="12.75">
      <c r="A144" s="5"/>
      <c r="B144" s="5"/>
      <c r="C144" s="3"/>
      <c r="D144" s="15"/>
    </row>
    <row r="145" spans="1:4" s="24" customFormat="1" ht="12.75">
      <c r="A145" s="5"/>
      <c r="B145" s="5"/>
      <c r="C145" s="3"/>
      <c r="D145" s="15"/>
    </row>
    <row r="146" spans="1:4" s="24" customFormat="1" ht="12.75">
      <c r="A146" s="5"/>
      <c r="B146" s="5"/>
      <c r="C146" s="3"/>
      <c r="D146" s="15"/>
    </row>
    <row r="147" spans="1:4" s="24" customFormat="1" ht="12.75">
      <c r="A147" s="5"/>
      <c r="B147" s="5"/>
      <c r="C147" s="3"/>
      <c r="D147" s="15"/>
    </row>
    <row r="148" spans="1:4" s="24" customFormat="1" ht="12.75">
      <c r="A148" s="5"/>
      <c r="B148" s="5"/>
      <c r="C148" s="3"/>
      <c r="D148" s="15"/>
    </row>
    <row r="149" spans="1:4" s="24" customFormat="1" ht="12.75">
      <c r="A149" s="5"/>
      <c r="B149" s="5"/>
      <c r="C149" s="3"/>
      <c r="D149" s="15"/>
    </row>
    <row r="150" spans="1:4" s="24" customFormat="1" ht="12.75">
      <c r="A150" s="5"/>
      <c r="B150" s="5"/>
      <c r="C150" s="3"/>
      <c r="D150" s="15"/>
    </row>
    <row r="151" spans="1:4" s="24" customFormat="1" ht="12.75">
      <c r="A151" s="5"/>
      <c r="B151" s="5"/>
      <c r="C151" s="3"/>
      <c r="D151" s="15"/>
    </row>
    <row r="152" spans="1:4" s="24" customFormat="1" ht="12.75">
      <c r="A152" s="5"/>
      <c r="B152" s="5"/>
      <c r="C152" s="3"/>
      <c r="D152" s="15"/>
    </row>
    <row r="153" spans="1:4" s="63" customFormat="1" ht="12.75">
      <c r="A153" s="5"/>
      <c r="B153" s="5"/>
      <c r="C153" s="3"/>
      <c r="D153" s="15"/>
    </row>
    <row r="166" ht="14.25" customHeight="1"/>
    <row r="169" ht="14.25" customHeight="1"/>
    <row r="171" spans="1:4" s="63" customFormat="1" ht="12.75">
      <c r="A171" s="5"/>
      <c r="B171" s="5"/>
      <c r="C171" s="3"/>
      <c r="D171" s="15"/>
    </row>
    <row r="172" spans="1:4" s="63" customFormat="1" ht="12.75">
      <c r="A172" s="5"/>
      <c r="B172" s="5"/>
      <c r="C172" s="3"/>
      <c r="D172" s="15"/>
    </row>
    <row r="173" spans="1:4" s="63" customFormat="1" ht="12.75">
      <c r="A173" s="5"/>
      <c r="B173" s="5"/>
      <c r="C173" s="3"/>
      <c r="D173" s="15"/>
    </row>
    <row r="174" spans="1:4" s="63" customFormat="1" ht="12.75">
      <c r="A174" s="5"/>
      <c r="B174" s="5"/>
      <c r="C174" s="3"/>
      <c r="D174" s="15"/>
    </row>
    <row r="175" spans="1:4" s="63" customFormat="1" ht="12.75">
      <c r="A175" s="5"/>
      <c r="B175" s="5"/>
      <c r="C175" s="3"/>
      <c r="D175" s="15"/>
    </row>
    <row r="176" spans="1:4" s="63" customFormat="1" ht="12.75">
      <c r="A176" s="5"/>
      <c r="B176" s="5"/>
      <c r="C176" s="3"/>
      <c r="D176" s="15"/>
    </row>
    <row r="177" spans="1:4" s="63" customFormat="1" ht="12.75">
      <c r="A177" s="5"/>
      <c r="B177" s="5"/>
      <c r="C177" s="3"/>
      <c r="D177" s="15"/>
    </row>
    <row r="178" ht="12.75" customHeight="1"/>
    <row r="179" spans="1:4" s="24" customFormat="1" ht="12.75">
      <c r="A179" s="5"/>
      <c r="B179" s="5"/>
      <c r="C179" s="3"/>
      <c r="D179" s="15"/>
    </row>
    <row r="180" spans="1:4" s="24" customFormat="1" ht="12.75">
      <c r="A180" s="5"/>
      <c r="B180" s="5"/>
      <c r="C180" s="3"/>
      <c r="D180" s="15"/>
    </row>
    <row r="181" spans="1:4" s="24" customFormat="1" ht="12.75">
      <c r="A181" s="5"/>
      <c r="B181" s="5"/>
      <c r="C181" s="3"/>
      <c r="D181" s="15"/>
    </row>
    <row r="182" spans="1:4" s="24" customFormat="1" ht="12.75">
      <c r="A182" s="5"/>
      <c r="B182" s="5"/>
      <c r="C182" s="3"/>
      <c r="D182" s="15"/>
    </row>
    <row r="183" spans="1:4" s="24" customFormat="1" ht="12.75">
      <c r="A183" s="5"/>
      <c r="B183" s="5"/>
      <c r="C183" s="3"/>
      <c r="D183" s="15"/>
    </row>
    <row r="184" spans="1:4" s="24" customFormat="1" ht="12.75">
      <c r="A184" s="5"/>
      <c r="B184" s="5"/>
      <c r="C184" s="3"/>
      <c r="D184" s="15"/>
    </row>
    <row r="185" spans="1:4" s="24" customFormat="1" ht="12.75">
      <c r="A185" s="5"/>
      <c r="B185" s="5"/>
      <c r="C185" s="3"/>
      <c r="D185" s="15"/>
    </row>
    <row r="186" spans="1:4" s="24" customFormat="1" ht="18" customHeight="1">
      <c r="A186" s="5"/>
      <c r="B186" s="5"/>
      <c r="C186" s="3"/>
      <c r="D186" s="15"/>
    </row>
    <row r="188" spans="1:4" s="63" customFormat="1" ht="12.75">
      <c r="A188" s="5"/>
      <c r="B188" s="5"/>
      <c r="C188" s="3"/>
      <c r="D188" s="15"/>
    </row>
    <row r="189" spans="1:4" s="63" customFormat="1" ht="12.75">
      <c r="A189" s="5"/>
      <c r="B189" s="5"/>
      <c r="C189" s="3"/>
      <c r="D189" s="15"/>
    </row>
    <row r="190" spans="1:4" s="63" customFormat="1" ht="12.75">
      <c r="A190" s="5"/>
      <c r="B190" s="5"/>
      <c r="C190" s="3"/>
      <c r="D190" s="15"/>
    </row>
    <row r="191" ht="12.75" customHeight="1"/>
    <row r="192" spans="1:4" s="63" customFormat="1" ht="12.75">
      <c r="A192" s="5"/>
      <c r="B192" s="5"/>
      <c r="C192" s="3"/>
      <c r="D192" s="15"/>
    </row>
    <row r="193" spans="1:4" s="63" customFormat="1" ht="12.75">
      <c r="A193" s="5"/>
      <c r="B193" s="5"/>
      <c r="C193" s="3"/>
      <c r="D193" s="15"/>
    </row>
    <row r="194" spans="1:4" s="63" customFormat="1" ht="12.75">
      <c r="A194" s="5"/>
      <c r="B194" s="5"/>
      <c r="C194" s="3"/>
      <c r="D194" s="15"/>
    </row>
    <row r="195" spans="1:4" s="63" customFormat="1" ht="12.75">
      <c r="A195" s="5"/>
      <c r="B195" s="5"/>
      <c r="C195" s="3"/>
      <c r="D195" s="15"/>
    </row>
    <row r="196" spans="1:4" s="63" customFormat="1" ht="12.75">
      <c r="A196" s="5"/>
      <c r="B196" s="5"/>
      <c r="C196" s="3"/>
      <c r="D196" s="15"/>
    </row>
    <row r="197" spans="1:4" s="63" customFormat="1" ht="12.75">
      <c r="A197" s="5"/>
      <c r="B197" s="5"/>
      <c r="C197" s="3"/>
      <c r="D197" s="15"/>
    </row>
    <row r="201" ht="14.25" customHeight="1"/>
    <row r="234" spans="1:4" s="24" customFormat="1" ht="12.75">
      <c r="A234" s="5"/>
      <c r="B234" s="5"/>
      <c r="C234" s="3"/>
      <c r="D234" s="15"/>
    </row>
    <row r="235" spans="1:4" s="24" customFormat="1" ht="12.75">
      <c r="A235" s="5"/>
      <c r="B235" s="5"/>
      <c r="C235" s="3"/>
      <c r="D235" s="15"/>
    </row>
    <row r="236" spans="1:4" s="24" customFormat="1" ht="12.75">
      <c r="A236" s="5"/>
      <c r="B236" s="5"/>
      <c r="C236" s="3"/>
      <c r="D236" s="15"/>
    </row>
    <row r="237" spans="1:4" s="24" customFormat="1" ht="12.75">
      <c r="A237" s="5"/>
      <c r="B237" s="5"/>
      <c r="C237" s="3"/>
      <c r="D237" s="15"/>
    </row>
    <row r="238" spans="1:4" s="24" customFormat="1" ht="12.75">
      <c r="A238" s="5"/>
      <c r="B238" s="5"/>
      <c r="C238" s="3"/>
      <c r="D238" s="15"/>
    </row>
    <row r="239" spans="1:4" s="24" customFormat="1" ht="12.75">
      <c r="A239" s="5"/>
      <c r="B239" s="5"/>
      <c r="C239" s="3"/>
      <c r="D239" s="15"/>
    </row>
    <row r="240" spans="1:4" s="24" customFormat="1" ht="12.75">
      <c r="A240" s="5"/>
      <c r="B240" s="5"/>
      <c r="C240" s="3"/>
      <c r="D240" s="15"/>
    </row>
    <row r="241" spans="1:4" s="24" customFormat="1" ht="12.75">
      <c r="A241" s="5"/>
      <c r="B241" s="5"/>
      <c r="C241" s="3"/>
      <c r="D241" s="15"/>
    </row>
    <row r="242" spans="1:4" s="24" customFormat="1" ht="12.75">
      <c r="A242" s="5"/>
      <c r="B242" s="5"/>
      <c r="C242" s="3"/>
      <c r="D242" s="15"/>
    </row>
    <row r="243" spans="1:4" s="24" customFormat="1" ht="12.75">
      <c r="A243" s="5"/>
      <c r="B243" s="5"/>
      <c r="C243" s="3"/>
      <c r="D243" s="15"/>
    </row>
    <row r="244" spans="1:4" s="24" customFormat="1" ht="12.75">
      <c r="A244" s="5"/>
      <c r="B244" s="5"/>
      <c r="C244" s="3"/>
      <c r="D244" s="15"/>
    </row>
    <row r="245" spans="1:4" s="24" customFormat="1" ht="12.75">
      <c r="A245" s="5"/>
      <c r="B245" s="5"/>
      <c r="C245" s="3"/>
      <c r="D245" s="15"/>
    </row>
    <row r="246" spans="1:4" s="24" customFormat="1" ht="12.75">
      <c r="A246" s="5"/>
      <c r="B246" s="5"/>
      <c r="C246" s="3"/>
      <c r="D246" s="15"/>
    </row>
    <row r="247" spans="1:4" s="24" customFormat="1" ht="12.75">
      <c r="A247" s="5"/>
      <c r="B247" s="5"/>
      <c r="C247" s="3"/>
      <c r="D247" s="15"/>
    </row>
    <row r="248" spans="1:4" s="24" customFormat="1" ht="12.75">
      <c r="A248" s="5"/>
      <c r="B248" s="5"/>
      <c r="C248" s="3"/>
      <c r="D248" s="15"/>
    </row>
    <row r="262" ht="18" customHeight="1"/>
    <row r="267" ht="18" customHeight="1"/>
    <row r="269" ht="14.25" customHeight="1"/>
    <row r="270" ht="14.25" customHeight="1"/>
    <row r="271" ht="14.25" customHeight="1"/>
    <row r="273" ht="14.25" customHeight="1"/>
    <row r="275" ht="14.25" customHeight="1"/>
    <row r="277" ht="30" customHeight="1"/>
    <row r="294" ht="18" customHeight="1"/>
    <row r="295" ht="20.25" customHeight="1"/>
  </sheetData>
  <mergeCells count="35">
    <mergeCell ref="A1:C1"/>
    <mergeCell ref="A3:D3"/>
    <mergeCell ref="A5:D5"/>
    <mergeCell ref="A26:C26"/>
    <mergeCell ref="A27:D27"/>
    <mergeCell ref="A30:C30"/>
    <mergeCell ref="A31:D31"/>
    <mergeCell ref="A41:C41"/>
    <mergeCell ref="A42:D42"/>
    <mergeCell ref="A49:C49"/>
    <mergeCell ref="A50:D50"/>
    <mergeCell ref="A52:C52"/>
    <mergeCell ref="A53:D53"/>
    <mergeCell ref="A56:C56"/>
    <mergeCell ref="A57:D57"/>
    <mergeCell ref="A67:C67"/>
    <mergeCell ref="A69:D69"/>
    <mergeCell ref="A71:D71"/>
    <mergeCell ref="A77:C77"/>
    <mergeCell ref="A78:D78"/>
    <mergeCell ref="A80:C80"/>
    <mergeCell ref="A81:D81"/>
    <mergeCell ref="A83:C83"/>
    <mergeCell ref="A84:D84"/>
    <mergeCell ref="A91:C91"/>
    <mergeCell ref="A92:D92"/>
    <mergeCell ref="A100:C100"/>
    <mergeCell ref="A101:D101"/>
    <mergeCell ref="A112:C112"/>
    <mergeCell ref="A114:D114"/>
    <mergeCell ref="B115:C115"/>
    <mergeCell ref="B116:C116"/>
    <mergeCell ref="A118:C118"/>
    <mergeCell ref="A119:C119"/>
    <mergeCell ref="A120:C120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90"/>
  <headerFooter alignWithMargins="0">
    <oddFooter>&amp;CStrona &amp;P z &amp;N</oddFooter>
  </headerFooter>
  <rowBreaks count="2" manualBreakCount="2">
    <brk id="41" max="255" man="1"/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SheetLayoutView="100" workbookViewId="0" topLeftCell="A1">
      <selection activeCell="F20" sqref="F20"/>
    </sheetView>
  </sheetViews>
  <sheetFormatPr defaultColWidth="9.140625" defaultRowHeight="12.75"/>
  <cols>
    <col min="1" max="1" width="61.28125" style="110" customWidth="1"/>
    <col min="2" max="2" width="16.7109375" style="57" customWidth="1"/>
    <col min="3" max="4" width="16.7109375" style="111" customWidth="1"/>
    <col min="5" max="10" width="16.7109375" style="57" customWidth="1"/>
  </cols>
  <sheetData>
    <row r="1" spans="1:10" s="113" customFormat="1" ht="21" customHeight="1">
      <c r="A1" s="17" t="s">
        <v>386</v>
      </c>
      <c r="B1" s="17"/>
      <c r="C1" s="112"/>
      <c r="D1" s="112"/>
      <c r="E1" s="5"/>
      <c r="F1" s="5"/>
      <c r="G1" s="5"/>
      <c r="H1" s="5"/>
      <c r="I1" s="5"/>
      <c r="J1" s="5"/>
    </row>
    <row r="2" spans="1:10" s="113" customFormat="1" ht="21" customHeight="1">
      <c r="A2" s="3"/>
      <c r="B2" s="18"/>
      <c r="C2" s="114"/>
      <c r="D2" s="114"/>
      <c r="E2" s="5"/>
      <c r="F2" s="5"/>
      <c r="G2" s="5"/>
      <c r="H2" s="5"/>
      <c r="I2" s="5"/>
      <c r="J2" s="5"/>
    </row>
    <row r="3" spans="1:10" s="113" customFormat="1" ht="81" customHeight="1">
      <c r="A3" s="115" t="s">
        <v>387</v>
      </c>
      <c r="B3" s="116" t="s">
        <v>388</v>
      </c>
      <c r="C3" s="116"/>
      <c r="D3" s="116"/>
      <c r="E3" s="116"/>
      <c r="F3" s="116"/>
      <c r="G3" s="116"/>
      <c r="H3" s="116"/>
      <c r="I3" s="116"/>
      <c r="J3" s="116"/>
    </row>
    <row r="4" spans="1:10" s="113" customFormat="1" ht="40.5" customHeight="1">
      <c r="A4" s="115"/>
      <c r="B4" s="116" t="s">
        <v>15</v>
      </c>
      <c r="C4" s="6" t="s">
        <v>233</v>
      </c>
      <c r="D4" s="6" t="s">
        <v>256</v>
      </c>
      <c r="E4" s="6" t="s">
        <v>22</v>
      </c>
      <c r="F4" s="6" t="s">
        <v>389</v>
      </c>
      <c r="G4" s="6" t="s">
        <v>35</v>
      </c>
      <c r="H4" s="6" t="s">
        <v>40</v>
      </c>
      <c r="I4" s="6" t="s">
        <v>350</v>
      </c>
      <c r="J4" s="6" t="s">
        <v>52</v>
      </c>
    </row>
    <row r="5" spans="1:10" s="113" customFormat="1" ht="27" customHeight="1">
      <c r="A5" s="8" t="s">
        <v>390</v>
      </c>
      <c r="B5" s="117">
        <v>49964</v>
      </c>
      <c r="C5" s="118">
        <v>66558.68</v>
      </c>
      <c r="D5" s="119">
        <v>235000</v>
      </c>
      <c r="E5" s="119">
        <v>0</v>
      </c>
      <c r="F5" s="120">
        <v>0</v>
      </c>
      <c r="G5" s="119">
        <v>0</v>
      </c>
      <c r="H5" s="121">
        <v>0</v>
      </c>
      <c r="I5" s="119">
        <v>14611.2</v>
      </c>
      <c r="J5" s="119">
        <v>13382.8</v>
      </c>
    </row>
    <row r="6" spans="1:10" s="124" customFormat="1" ht="27" customHeight="1">
      <c r="A6" s="8" t="s">
        <v>391</v>
      </c>
      <c r="B6" s="48">
        <v>13313.49</v>
      </c>
      <c r="C6" s="122">
        <v>97610.42</v>
      </c>
      <c r="D6" s="122">
        <v>43099.26</v>
      </c>
      <c r="E6" s="122">
        <v>24088.3</v>
      </c>
      <c r="F6" s="123">
        <v>4107.74</v>
      </c>
      <c r="G6" s="122">
        <v>5641.8</v>
      </c>
      <c r="H6" s="123">
        <v>0</v>
      </c>
      <c r="I6" s="122">
        <v>0</v>
      </c>
      <c r="J6" s="122">
        <v>0</v>
      </c>
    </row>
    <row r="7" spans="1:10" s="124" customFormat="1" ht="27" customHeight="1">
      <c r="A7" s="8" t="s">
        <v>392</v>
      </c>
      <c r="B7" s="48">
        <v>17324</v>
      </c>
      <c r="C7" s="122">
        <v>15000</v>
      </c>
      <c r="D7" s="122">
        <v>0</v>
      </c>
      <c r="E7" s="122">
        <v>0</v>
      </c>
      <c r="F7" s="123">
        <v>0</v>
      </c>
      <c r="G7" s="122">
        <v>0</v>
      </c>
      <c r="H7" s="123">
        <v>0</v>
      </c>
      <c r="I7" s="122">
        <v>0</v>
      </c>
      <c r="J7" s="122">
        <v>0</v>
      </c>
    </row>
    <row r="8" spans="1:10" s="124" customFormat="1" ht="27" customHeight="1">
      <c r="A8" s="8" t="s">
        <v>393</v>
      </c>
      <c r="B8" s="48">
        <v>13314</v>
      </c>
      <c r="C8" s="122">
        <v>351152.87</v>
      </c>
      <c r="D8" s="41">
        <v>0</v>
      </c>
      <c r="E8" s="122">
        <v>0</v>
      </c>
      <c r="F8" s="123">
        <f>3682.03+3410.01</f>
        <v>7092.040000000001</v>
      </c>
      <c r="G8" s="122">
        <v>0</v>
      </c>
      <c r="H8" s="123">
        <v>0</v>
      </c>
      <c r="I8" s="122">
        <v>4782.4</v>
      </c>
      <c r="J8" s="122">
        <v>6490.4</v>
      </c>
    </row>
    <row r="9" spans="1:10" s="124" customFormat="1" ht="27" customHeight="1">
      <c r="A9" s="8" t="s">
        <v>394</v>
      </c>
      <c r="B9" s="48">
        <v>73095.25</v>
      </c>
      <c r="C9" s="122">
        <v>0</v>
      </c>
      <c r="D9" s="122">
        <v>0</v>
      </c>
      <c r="E9" s="122">
        <v>0</v>
      </c>
      <c r="F9" s="123">
        <v>0</v>
      </c>
      <c r="G9" s="122">
        <v>0</v>
      </c>
      <c r="H9" s="123">
        <v>0</v>
      </c>
      <c r="I9" s="122">
        <v>0</v>
      </c>
      <c r="J9" s="122">
        <v>0</v>
      </c>
    </row>
    <row r="10" spans="1:10" s="124" customFormat="1" ht="27" customHeight="1">
      <c r="A10" s="8" t="s">
        <v>395</v>
      </c>
      <c r="B10" s="48">
        <v>36052.58</v>
      </c>
      <c r="C10" s="122">
        <v>20308.97</v>
      </c>
      <c r="D10" s="122">
        <v>0</v>
      </c>
      <c r="E10" s="122">
        <v>7980</v>
      </c>
      <c r="F10" s="123">
        <v>0</v>
      </c>
      <c r="G10" s="122">
        <v>0</v>
      </c>
      <c r="H10" s="123">
        <v>0</v>
      </c>
      <c r="I10" s="122">
        <v>5799.51</v>
      </c>
      <c r="J10" s="122">
        <v>29269.98</v>
      </c>
    </row>
    <row r="11" spans="1:10" s="124" customFormat="1" ht="27" customHeight="1">
      <c r="A11" s="8" t="s">
        <v>396</v>
      </c>
      <c r="B11" s="48">
        <v>500428.14</v>
      </c>
      <c r="C11" s="122">
        <v>29514.72</v>
      </c>
      <c r="D11" s="41">
        <v>5226.65</v>
      </c>
      <c r="E11" s="122">
        <v>17828.72</v>
      </c>
      <c r="F11" s="123">
        <v>33022.28</v>
      </c>
      <c r="G11" s="122">
        <v>24127.94</v>
      </c>
      <c r="H11" s="125">
        <v>36955.89</v>
      </c>
      <c r="I11" s="122">
        <v>110468.12</v>
      </c>
      <c r="J11" s="122">
        <v>260053.17</v>
      </c>
    </row>
    <row r="12" spans="1:10" s="113" customFormat="1" ht="27" customHeight="1">
      <c r="A12" s="8" t="s">
        <v>397</v>
      </c>
      <c r="B12" s="122">
        <v>0</v>
      </c>
      <c r="C12" s="122">
        <v>0</v>
      </c>
      <c r="D12" s="122">
        <v>0</v>
      </c>
      <c r="E12" s="122">
        <v>94463.17</v>
      </c>
      <c r="F12" s="123">
        <v>0</v>
      </c>
      <c r="G12" s="122">
        <v>0</v>
      </c>
      <c r="H12" s="125">
        <f>5217.77+100</f>
        <v>5317.77</v>
      </c>
      <c r="I12" s="122">
        <v>26566.6</v>
      </c>
      <c r="J12" s="122">
        <v>24994.34</v>
      </c>
    </row>
    <row r="13" spans="1:10" s="124" customFormat="1" ht="18.75" customHeight="1">
      <c r="A13" s="49" t="s">
        <v>398</v>
      </c>
      <c r="B13" s="55">
        <f>SUM(B5:B12)+43945.79+6998</f>
        <v>754435.25</v>
      </c>
      <c r="C13" s="55">
        <f>SUM(C5:C12)</f>
        <v>580145.6599999999</v>
      </c>
      <c r="D13" s="55">
        <f>SUM(D5:D12)</f>
        <v>283325.91000000003</v>
      </c>
      <c r="E13" s="55">
        <f>SUM(E5:E12)+395.91</f>
        <v>144756.1</v>
      </c>
      <c r="F13" s="55">
        <f>SUM(F5:F12)+4489.01+11998</f>
        <v>60709.07</v>
      </c>
      <c r="G13" s="55">
        <f>SUM(G5:G12)</f>
        <v>29769.739999999998</v>
      </c>
      <c r="H13" s="55">
        <f>SUM(H5:H12)+1264.01</f>
        <v>43537.670000000006</v>
      </c>
      <c r="I13" s="55">
        <f>SUM(I5:I12)+31912.7+5348.48</f>
        <v>199489.01000000004</v>
      </c>
      <c r="J13" s="55">
        <f>SUM(J5:J12)+29008+5124</f>
        <v>368322.69</v>
      </c>
    </row>
    <row r="14" spans="1:10" s="113" customFormat="1" ht="18.75" customHeight="1">
      <c r="A14" s="49" t="s">
        <v>399</v>
      </c>
      <c r="B14" s="126">
        <f>SUM(B13:J13)</f>
        <v>2464491.0999999996</v>
      </c>
      <c r="C14" s="126"/>
      <c r="D14" s="126"/>
      <c r="E14" s="126"/>
      <c r="F14" s="126"/>
      <c r="G14" s="126"/>
      <c r="H14" s="126"/>
      <c r="I14" s="126"/>
      <c r="J14" s="126"/>
    </row>
    <row r="15" spans="1:10" s="129" customFormat="1" ht="21" customHeight="1">
      <c r="A15" s="127" t="s">
        <v>400</v>
      </c>
      <c r="B15" s="128" t="s">
        <v>401</v>
      </c>
      <c r="C15" s="128"/>
      <c r="D15" s="128"/>
      <c r="E15" s="128"/>
      <c r="F15" s="128"/>
      <c r="G15" s="128"/>
      <c r="H15" s="128"/>
      <c r="I15" s="128"/>
      <c r="J15" s="128"/>
    </row>
    <row r="16" spans="1:10" s="133" customFormat="1" ht="18" customHeight="1">
      <c r="A16" s="130" t="s">
        <v>402</v>
      </c>
      <c r="B16" s="131">
        <v>0</v>
      </c>
      <c r="C16" s="132">
        <v>0</v>
      </c>
      <c r="D16" s="132">
        <v>0</v>
      </c>
      <c r="E16" s="132">
        <v>100</v>
      </c>
      <c r="F16" s="132">
        <v>0</v>
      </c>
      <c r="G16" s="132">
        <v>100</v>
      </c>
      <c r="H16" s="132">
        <v>100</v>
      </c>
      <c r="I16" s="132">
        <v>200</v>
      </c>
      <c r="J16" s="132">
        <v>350</v>
      </c>
    </row>
    <row r="17" spans="2:4" ht="12.75">
      <c r="B17" s="54"/>
      <c r="C17" s="134"/>
      <c r="D17" s="134"/>
    </row>
    <row r="18" spans="2:4" ht="12.75">
      <c r="B18" s="54"/>
      <c r="C18" s="134"/>
      <c r="D18" s="134"/>
    </row>
    <row r="19" spans="2:10" ht="12.75">
      <c r="B19"/>
      <c r="C19"/>
      <c r="D19"/>
      <c r="E19"/>
      <c r="F19"/>
      <c r="G19"/>
      <c r="H19"/>
      <c r="I19"/>
      <c r="J19"/>
    </row>
    <row r="20" spans="2:10" ht="12.75">
      <c r="B20"/>
      <c r="C20"/>
      <c r="D20"/>
      <c r="E20"/>
      <c r="F20"/>
      <c r="G20"/>
      <c r="H20"/>
      <c r="I20"/>
      <c r="J20"/>
    </row>
    <row r="21" spans="2:10" ht="12.75">
      <c r="B21"/>
      <c r="C21"/>
      <c r="D21"/>
      <c r="E21"/>
      <c r="F21"/>
      <c r="G21"/>
      <c r="H21"/>
      <c r="I21"/>
      <c r="J21"/>
    </row>
    <row r="22" spans="2:10" ht="12.75">
      <c r="B22"/>
      <c r="C22"/>
      <c r="D22"/>
      <c r="E22"/>
      <c r="F22"/>
      <c r="G22"/>
      <c r="H22"/>
      <c r="I22"/>
      <c r="J22"/>
    </row>
    <row r="23" spans="2:10" ht="12.75">
      <c r="B23"/>
      <c r="C23"/>
      <c r="D23"/>
      <c r="E23"/>
      <c r="F23"/>
      <c r="G23"/>
      <c r="H23"/>
      <c r="I23"/>
      <c r="J23"/>
    </row>
    <row r="24" spans="2:10" ht="12.75">
      <c r="B24"/>
      <c r="C24"/>
      <c r="D24"/>
      <c r="E24"/>
      <c r="F24"/>
      <c r="G24"/>
      <c r="H24"/>
      <c r="I24"/>
      <c r="J24"/>
    </row>
    <row r="25" spans="2:10" ht="12.75">
      <c r="B25"/>
      <c r="C25"/>
      <c r="D25"/>
      <c r="E25"/>
      <c r="F25"/>
      <c r="G25"/>
      <c r="H25"/>
      <c r="I25"/>
      <c r="J25"/>
    </row>
    <row r="26" spans="2:10" ht="12.75">
      <c r="B26"/>
      <c r="C26"/>
      <c r="D26"/>
      <c r="E26"/>
      <c r="F26"/>
      <c r="G26"/>
      <c r="H26"/>
      <c r="I26"/>
      <c r="J26"/>
    </row>
    <row r="27" spans="2:10" ht="12.75">
      <c r="B27"/>
      <c r="C27"/>
      <c r="D27"/>
      <c r="E27"/>
      <c r="F27"/>
      <c r="G27"/>
      <c r="H27"/>
      <c r="I27"/>
      <c r="J27"/>
    </row>
    <row r="28" spans="2:10" ht="12.75">
      <c r="B28"/>
      <c r="C28"/>
      <c r="D28"/>
      <c r="E28"/>
      <c r="F28"/>
      <c r="G28"/>
      <c r="H28"/>
      <c r="I28"/>
      <c r="J28"/>
    </row>
    <row r="29" spans="5:10" ht="12.75">
      <c r="E29"/>
      <c r="F29"/>
      <c r="G29"/>
      <c r="H29"/>
      <c r="I29"/>
      <c r="J29"/>
    </row>
  </sheetData>
  <mergeCells count="5">
    <mergeCell ref="A1:B1"/>
    <mergeCell ref="A3:A4"/>
    <mergeCell ref="B3:J3"/>
    <mergeCell ref="B14:J14"/>
    <mergeCell ref="B15:J15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view="pageBreakPreview" zoomScale="115" zoomScaleSheetLayoutView="115" workbookViewId="0" topLeftCell="A1">
      <selection activeCell="A1" sqref="A1"/>
    </sheetView>
  </sheetViews>
  <sheetFormatPr defaultColWidth="9.140625" defaultRowHeight="12.75"/>
  <cols>
    <col min="1" max="1" width="3.8515625" style="57" customWidth="1"/>
    <col min="2" max="2" width="17.28125" style="57" customWidth="1"/>
    <col min="3" max="3" width="18.421875" style="57" customWidth="1"/>
    <col min="4" max="4" width="17.8515625" style="57" customWidth="1"/>
    <col min="5" max="5" width="25.57421875" style="57" customWidth="1"/>
    <col min="6" max="6" width="26.7109375" style="57" customWidth="1"/>
    <col min="7" max="7" width="12.8515625" style="57" customWidth="1"/>
    <col min="8" max="8" width="16.140625" style="57" customWidth="1"/>
    <col min="9" max="9" width="11.00390625" style="57" customWidth="1"/>
    <col min="10" max="10" width="21.00390625" style="110" customWidth="1"/>
  </cols>
  <sheetData>
    <row r="1" spans="1:10" ht="21" customHeight="1">
      <c r="A1" s="135" t="s">
        <v>403</v>
      </c>
      <c r="B1" s="135"/>
      <c r="C1" s="135"/>
      <c r="D1" s="135"/>
      <c r="E1" s="136"/>
      <c r="F1" s="62"/>
      <c r="J1" s="137"/>
    </row>
    <row r="2" spans="1:6" ht="21" customHeight="1">
      <c r="A2" s="138"/>
      <c r="B2" s="139"/>
      <c r="C2" s="139"/>
      <c r="D2" s="140"/>
      <c r="E2" s="140"/>
      <c r="F2" s="140"/>
    </row>
    <row r="3" spans="1:10" s="142" customFormat="1" ht="30" customHeight="1">
      <c r="A3" s="141" t="s">
        <v>404</v>
      </c>
      <c r="B3" s="141"/>
      <c r="C3" s="141"/>
      <c r="D3" s="141"/>
      <c r="E3" s="141"/>
      <c r="F3" s="141"/>
      <c r="G3" s="141" t="s">
        <v>405</v>
      </c>
      <c r="H3" s="141"/>
      <c r="I3" s="141"/>
      <c r="J3" s="141"/>
    </row>
    <row r="4" spans="1:10" s="142" customFormat="1" ht="72" customHeight="1">
      <c r="A4" s="115" t="s">
        <v>1</v>
      </c>
      <c r="B4" s="6" t="s">
        <v>406</v>
      </c>
      <c r="C4" s="6" t="s">
        <v>407</v>
      </c>
      <c r="D4" s="6" t="s">
        <v>408</v>
      </c>
      <c r="E4" s="6" t="s">
        <v>409</v>
      </c>
      <c r="F4" s="141" t="s">
        <v>410</v>
      </c>
      <c r="G4" s="6" t="s">
        <v>411</v>
      </c>
      <c r="H4" s="6" t="s">
        <v>412</v>
      </c>
      <c r="I4" s="6" t="s">
        <v>413</v>
      </c>
      <c r="J4" s="141" t="s">
        <v>414</v>
      </c>
    </row>
    <row r="5" spans="1:10" s="142" customFormat="1" ht="15" customHeight="1">
      <c r="A5" s="143" t="s">
        <v>15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s="142" customFormat="1" ht="27" customHeight="1">
      <c r="A6" s="44">
        <v>1</v>
      </c>
      <c r="B6" s="9" t="s">
        <v>118</v>
      </c>
      <c r="C6" s="144">
        <v>5000</v>
      </c>
      <c r="D6" s="144">
        <v>5000</v>
      </c>
      <c r="E6" s="9" t="s">
        <v>415</v>
      </c>
      <c r="F6" s="9" t="s">
        <v>416</v>
      </c>
      <c r="G6" s="144">
        <v>5000</v>
      </c>
      <c r="H6" s="9" t="s">
        <v>417</v>
      </c>
      <c r="I6" s="9" t="s">
        <v>118</v>
      </c>
      <c r="J6" s="9" t="s">
        <v>418</v>
      </c>
    </row>
    <row r="7" spans="1:10" s="142" customFormat="1" ht="15" customHeight="1">
      <c r="A7" s="143" t="s">
        <v>22</v>
      </c>
      <c r="B7" s="143"/>
      <c r="C7" s="143"/>
      <c r="D7" s="143"/>
      <c r="E7" s="143"/>
      <c r="F7" s="143"/>
      <c r="G7" s="143"/>
      <c r="H7" s="143"/>
      <c r="I7" s="143"/>
      <c r="J7" s="143"/>
    </row>
    <row r="8" spans="1:10" s="142" customFormat="1" ht="27" customHeight="1">
      <c r="A8" s="44">
        <v>1</v>
      </c>
      <c r="B8" s="9" t="s">
        <v>419</v>
      </c>
      <c r="C8" s="145">
        <v>200</v>
      </c>
      <c r="D8" s="145">
        <v>200</v>
      </c>
      <c r="E8" s="9" t="s">
        <v>420</v>
      </c>
      <c r="F8" s="9" t="s">
        <v>421</v>
      </c>
      <c r="G8" s="145">
        <v>200</v>
      </c>
      <c r="H8" s="44" t="s">
        <v>422</v>
      </c>
      <c r="I8" s="44" t="s">
        <v>118</v>
      </c>
      <c r="J8" s="9" t="s">
        <v>423</v>
      </c>
    </row>
    <row r="9" spans="1:10" s="142" customFormat="1" ht="15" customHeight="1">
      <c r="A9" s="143" t="s">
        <v>29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s="62" customFormat="1" ht="27" customHeight="1">
      <c r="A10" s="44">
        <v>1</v>
      </c>
      <c r="B10" s="9" t="s">
        <v>419</v>
      </c>
      <c r="C10" s="145">
        <v>5000</v>
      </c>
      <c r="D10" s="145">
        <v>0</v>
      </c>
      <c r="E10" s="44" t="s">
        <v>415</v>
      </c>
      <c r="F10" s="9" t="s">
        <v>416</v>
      </c>
      <c r="G10" s="145">
        <v>5000</v>
      </c>
      <c r="H10" s="44" t="s">
        <v>424</v>
      </c>
      <c r="I10" s="44" t="s">
        <v>118</v>
      </c>
      <c r="J10" s="9" t="s">
        <v>418</v>
      </c>
    </row>
    <row r="11" spans="1:10" s="142" customFormat="1" ht="15" customHeight="1">
      <c r="A11" s="143" t="s">
        <v>35</v>
      </c>
      <c r="B11" s="143"/>
      <c r="C11" s="143"/>
      <c r="D11" s="143"/>
      <c r="E11" s="143"/>
      <c r="F11" s="143"/>
      <c r="G11" s="143"/>
      <c r="H11" s="143"/>
      <c r="I11" s="143"/>
      <c r="J11" s="143"/>
    </row>
    <row r="12" spans="1:10" s="142" customFormat="1" ht="27" customHeight="1">
      <c r="A12" s="44">
        <v>1</v>
      </c>
      <c r="B12" s="9" t="s">
        <v>419</v>
      </c>
      <c r="C12" s="145">
        <v>500</v>
      </c>
      <c r="D12" s="145">
        <v>500</v>
      </c>
      <c r="E12" s="9" t="s">
        <v>420</v>
      </c>
      <c r="F12" s="9" t="s">
        <v>421</v>
      </c>
      <c r="G12" s="145">
        <v>500</v>
      </c>
      <c r="H12" s="44" t="s">
        <v>422</v>
      </c>
      <c r="I12" s="44" t="s">
        <v>118</v>
      </c>
      <c r="J12" s="9" t="s">
        <v>423</v>
      </c>
    </row>
    <row r="13" spans="1:10" s="142" customFormat="1" ht="15" customHeight="1">
      <c r="A13" s="143" t="s">
        <v>40</v>
      </c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0" s="142" customFormat="1" ht="27" customHeight="1">
      <c r="A14" s="44">
        <v>1</v>
      </c>
      <c r="B14" s="9" t="s">
        <v>419</v>
      </c>
      <c r="C14" s="145">
        <v>800</v>
      </c>
      <c r="D14" s="145">
        <v>800</v>
      </c>
      <c r="E14" s="9" t="s">
        <v>420</v>
      </c>
      <c r="F14" s="9" t="s">
        <v>421</v>
      </c>
      <c r="G14" s="145">
        <v>800</v>
      </c>
      <c r="H14" s="44" t="s">
        <v>422</v>
      </c>
      <c r="I14" s="44" t="s">
        <v>118</v>
      </c>
      <c r="J14" s="9" t="s">
        <v>423</v>
      </c>
    </row>
    <row r="15" spans="1:10" s="142" customFormat="1" ht="15" customHeight="1">
      <c r="A15" s="143" t="s">
        <v>350</v>
      </c>
      <c r="B15" s="143"/>
      <c r="C15" s="143"/>
      <c r="D15" s="143"/>
      <c r="E15" s="143"/>
      <c r="F15" s="143"/>
      <c r="G15" s="143"/>
      <c r="H15" s="143"/>
      <c r="I15" s="143"/>
      <c r="J15" s="143"/>
    </row>
    <row r="16" spans="1:10" s="142" customFormat="1" ht="27" customHeight="1">
      <c r="A16" s="44">
        <v>1</v>
      </c>
      <c r="B16" s="9" t="s">
        <v>419</v>
      </c>
      <c r="C16" s="145">
        <v>800</v>
      </c>
      <c r="D16" s="145">
        <v>800</v>
      </c>
      <c r="E16" s="9" t="s">
        <v>420</v>
      </c>
      <c r="F16" s="9" t="s">
        <v>421</v>
      </c>
      <c r="G16" s="145">
        <v>800</v>
      </c>
      <c r="H16" s="44" t="s">
        <v>422</v>
      </c>
      <c r="I16" s="44" t="s">
        <v>118</v>
      </c>
      <c r="J16" s="9" t="s">
        <v>423</v>
      </c>
    </row>
    <row r="17" spans="1:10" s="142" customFormat="1" ht="15" customHeight="1">
      <c r="A17" s="143" t="s">
        <v>52</v>
      </c>
      <c r="B17" s="143"/>
      <c r="C17" s="143"/>
      <c r="D17" s="143"/>
      <c r="E17" s="143"/>
      <c r="F17" s="143"/>
      <c r="G17" s="143"/>
      <c r="H17" s="143"/>
      <c r="I17" s="143"/>
      <c r="J17" s="143"/>
    </row>
    <row r="18" spans="1:10" s="142" customFormat="1" ht="27" customHeight="1">
      <c r="A18" s="44">
        <v>1</v>
      </c>
      <c r="B18" s="9" t="s">
        <v>419</v>
      </c>
      <c r="C18" s="145">
        <v>900</v>
      </c>
      <c r="D18" s="145">
        <v>900</v>
      </c>
      <c r="E18" s="9" t="s">
        <v>420</v>
      </c>
      <c r="F18" s="9" t="s">
        <v>421</v>
      </c>
      <c r="G18" s="145">
        <v>900</v>
      </c>
      <c r="H18" s="44" t="s">
        <v>422</v>
      </c>
      <c r="I18" s="44" t="s">
        <v>118</v>
      </c>
      <c r="J18" s="9" t="s">
        <v>423</v>
      </c>
    </row>
  </sheetData>
  <mergeCells count="10">
    <mergeCell ref="A1:D1"/>
    <mergeCell ref="A3:F3"/>
    <mergeCell ref="G3:J3"/>
    <mergeCell ref="A5:J5"/>
    <mergeCell ref="A7:J7"/>
    <mergeCell ref="A9:J9"/>
    <mergeCell ref="A11:J11"/>
    <mergeCell ref="A13:J13"/>
    <mergeCell ref="A15:J15"/>
    <mergeCell ref="A17:J17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0"/>
  <sheetViews>
    <sheetView view="pageBreakPreview" zoomScaleSheetLayoutView="100" workbookViewId="0" topLeftCell="A1">
      <selection activeCell="AA22" sqref="AA22"/>
    </sheetView>
  </sheetViews>
  <sheetFormatPr defaultColWidth="9.140625" defaultRowHeight="12.75"/>
  <cols>
    <col min="1" max="1" width="3.28125" style="13" customWidth="1"/>
    <col min="2" max="2" width="17.7109375" style="13" customWidth="1"/>
    <col min="3" max="3" width="15.00390625" style="13" customWidth="1"/>
    <col min="4" max="4" width="21.8515625" style="146" customWidth="1"/>
    <col min="5" max="5" width="10.8515625" style="13" customWidth="1"/>
    <col min="6" max="6" width="18.7109375" style="13" customWidth="1"/>
    <col min="7" max="7" width="9.8515625" style="22" customWidth="1"/>
    <col min="8" max="8" width="9.8515625" style="147" customWidth="1"/>
    <col min="9" max="10" width="10.57421875" style="13" customWidth="1"/>
    <col min="11" max="11" width="11.00390625" style="22" customWidth="1"/>
    <col min="12" max="12" width="11.8515625" style="13" customWidth="1"/>
    <col min="13" max="13" width="7.28125" style="22" customWidth="1"/>
    <col min="14" max="14" width="10.7109375" style="13" customWidth="1"/>
    <col min="15" max="15" width="3.28125" style="13" customWidth="1"/>
    <col min="16" max="16" width="13.28125" style="13" customWidth="1"/>
    <col min="17" max="17" width="11.8515625" style="13" customWidth="1"/>
    <col min="18" max="18" width="10.8515625" style="13" customWidth="1"/>
    <col min="19" max="19" width="17.8515625" style="13" customWidth="1"/>
    <col min="20" max="20" width="13.57421875" style="13" customWidth="1"/>
    <col min="21" max="22" width="9.57421875" style="13" customWidth="1"/>
    <col min="23" max="26" width="11.28125" style="13" customWidth="1"/>
    <col min="27" max="27" width="8.421875" style="13" customWidth="1"/>
    <col min="28" max="16384" width="9.140625" style="129" customWidth="1"/>
  </cols>
  <sheetData>
    <row r="1" spans="1:15" ht="21" customHeight="1">
      <c r="A1" s="17" t="s">
        <v>425</v>
      </c>
      <c r="B1" s="17"/>
      <c r="C1" s="17"/>
      <c r="D1" s="17"/>
      <c r="K1" s="21"/>
      <c r="L1" s="21"/>
      <c r="O1" s="147"/>
    </row>
    <row r="2" spans="1:15" ht="21" customHeight="1">
      <c r="A2" s="148"/>
      <c r="K2" s="21"/>
      <c r="L2" s="21"/>
      <c r="O2" s="148"/>
    </row>
    <row r="3" spans="1:27" s="149" customFormat="1" ht="21" customHeight="1">
      <c r="A3" s="6" t="s">
        <v>1</v>
      </c>
      <c r="B3" s="6" t="s">
        <v>426</v>
      </c>
      <c r="C3" s="6" t="s">
        <v>427</v>
      </c>
      <c r="D3" s="6" t="s">
        <v>428</v>
      </c>
      <c r="E3" s="6" t="s">
        <v>429</v>
      </c>
      <c r="F3" s="6" t="s">
        <v>430</v>
      </c>
      <c r="G3" s="6" t="s">
        <v>431</v>
      </c>
      <c r="H3" s="6"/>
      <c r="I3" s="6" t="s">
        <v>432</v>
      </c>
      <c r="J3" s="6" t="s">
        <v>317</v>
      </c>
      <c r="K3" s="6" t="s">
        <v>433</v>
      </c>
      <c r="L3" s="6" t="s">
        <v>434</v>
      </c>
      <c r="M3" s="6" t="s">
        <v>435</v>
      </c>
      <c r="N3" s="6" t="s">
        <v>436</v>
      </c>
      <c r="O3" s="6" t="s">
        <v>1</v>
      </c>
      <c r="P3" s="6" t="s">
        <v>437</v>
      </c>
      <c r="Q3" s="6" t="s">
        <v>438</v>
      </c>
      <c r="R3" s="6" t="s">
        <v>439</v>
      </c>
      <c r="S3" s="6" t="s">
        <v>440</v>
      </c>
      <c r="T3" s="6" t="s">
        <v>441</v>
      </c>
      <c r="U3" s="6" t="s">
        <v>442</v>
      </c>
      <c r="V3" s="6"/>
      <c r="W3" s="6" t="s">
        <v>443</v>
      </c>
      <c r="X3" s="6"/>
      <c r="Y3" s="6" t="s">
        <v>444</v>
      </c>
      <c r="Z3" s="6"/>
      <c r="AA3" s="6" t="s">
        <v>445</v>
      </c>
    </row>
    <row r="4" spans="1:27" s="149" customFormat="1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149" customFormat="1" ht="21" customHeight="1">
      <c r="A5" s="6"/>
      <c r="B5" s="6"/>
      <c r="C5" s="6"/>
      <c r="D5" s="6"/>
      <c r="E5" s="6"/>
      <c r="F5" s="6"/>
      <c r="G5" s="6" t="s">
        <v>446</v>
      </c>
      <c r="H5" s="6" t="s">
        <v>447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 t="s">
        <v>446</v>
      </c>
      <c r="V5" s="6" t="s">
        <v>447</v>
      </c>
      <c r="W5" s="6" t="s">
        <v>448</v>
      </c>
      <c r="X5" s="6" t="s">
        <v>449</v>
      </c>
      <c r="Y5" s="6" t="s">
        <v>448</v>
      </c>
      <c r="Z5" s="6" t="s">
        <v>449</v>
      </c>
      <c r="AA5" s="6"/>
    </row>
    <row r="6" spans="1:27" ht="15" customHeight="1">
      <c r="A6" s="26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</row>
    <row r="7" spans="1:27" s="139" customFormat="1" ht="27" customHeight="1">
      <c r="A7" s="9">
        <v>1</v>
      </c>
      <c r="B7" s="7" t="s">
        <v>450</v>
      </c>
      <c r="C7" s="151" t="s">
        <v>451</v>
      </c>
      <c r="D7" s="7">
        <v>130589</v>
      </c>
      <c r="E7" s="9" t="s">
        <v>452</v>
      </c>
      <c r="F7" s="37" t="s">
        <v>453</v>
      </c>
      <c r="G7" s="9" t="s">
        <v>28</v>
      </c>
      <c r="H7" s="9" t="s">
        <v>28</v>
      </c>
      <c r="I7" s="37">
        <v>4278</v>
      </c>
      <c r="J7" s="37">
        <v>1973</v>
      </c>
      <c r="K7" s="9" t="s">
        <v>28</v>
      </c>
      <c r="L7" s="9" t="s">
        <v>28</v>
      </c>
      <c r="M7" s="9"/>
      <c r="N7" s="37">
        <v>8000</v>
      </c>
      <c r="O7" s="9">
        <v>1</v>
      </c>
      <c r="P7" s="9" t="s">
        <v>28</v>
      </c>
      <c r="Q7" s="9" t="s">
        <v>21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60" t="s">
        <v>454</v>
      </c>
      <c r="X7" s="60" t="s">
        <v>455</v>
      </c>
      <c r="Y7" s="9" t="s">
        <v>28</v>
      </c>
      <c r="Z7" s="9" t="s">
        <v>28</v>
      </c>
      <c r="AA7" s="9" t="s">
        <v>28</v>
      </c>
    </row>
    <row r="8" spans="1:27" s="139" customFormat="1" ht="27" customHeight="1">
      <c r="A8" s="9">
        <v>2</v>
      </c>
      <c r="B8" s="7" t="s">
        <v>450</v>
      </c>
      <c r="C8" s="152" t="s">
        <v>456</v>
      </c>
      <c r="D8" s="44" t="s">
        <v>457</v>
      </c>
      <c r="E8" s="44" t="s">
        <v>458</v>
      </c>
      <c r="F8" s="37" t="s">
        <v>459</v>
      </c>
      <c r="G8" s="9" t="s">
        <v>28</v>
      </c>
      <c r="H8" s="9" t="s">
        <v>28</v>
      </c>
      <c r="I8" s="66">
        <v>6842</v>
      </c>
      <c r="J8" s="66">
        <v>1983</v>
      </c>
      <c r="K8" s="153">
        <v>33612</v>
      </c>
      <c r="L8" s="9" t="s">
        <v>28</v>
      </c>
      <c r="M8" s="9">
        <v>8</v>
      </c>
      <c r="N8" s="66">
        <v>10700</v>
      </c>
      <c r="O8" s="9">
        <v>2</v>
      </c>
      <c r="P8" s="9">
        <v>10600</v>
      </c>
      <c r="Q8" s="9" t="s">
        <v>21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60" t="s">
        <v>454</v>
      </c>
      <c r="X8" s="60" t="s">
        <v>455</v>
      </c>
      <c r="Y8" s="9" t="s">
        <v>28</v>
      </c>
      <c r="Z8" s="9" t="s">
        <v>28</v>
      </c>
      <c r="AA8" s="9" t="s">
        <v>28</v>
      </c>
    </row>
    <row r="9" spans="1:27" s="139" customFormat="1" ht="27" customHeight="1">
      <c r="A9" s="9">
        <v>3</v>
      </c>
      <c r="B9" s="7" t="s">
        <v>460</v>
      </c>
      <c r="C9" s="152" t="s">
        <v>461</v>
      </c>
      <c r="D9" s="44">
        <v>548186</v>
      </c>
      <c r="E9" s="44" t="s">
        <v>462</v>
      </c>
      <c r="F9" s="66" t="s">
        <v>463</v>
      </c>
      <c r="G9" s="9" t="s">
        <v>28</v>
      </c>
      <c r="H9" s="9" t="s">
        <v>28</v>
      </c>
      <c r="I9" s="66">
        <v>1985</v>
      </c>
      <c r="J9" s="66">
        <v>1985</v>
      </c>
      <c r="K9" s="153">
        <v>31279</v>
      </c>
      <c r="L9" s="9" t="s">
        <v>28</v>
      </c>
      <c r="M9" s="9">
        <v>1</v>
      </c>
      <c r="N9" s="9" t="s">
        <v>28</v>
      </c>
      <c r="O9" s="9">
        <v>3</v>
      </c>
      <c r="P9" s="9" t="s">
        <v>28</v>
      </c>
      <c r="Q9" s="9" t="s">
        <v>21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60" t="s">
        <v>454</v>
      </c>
      <c r="X9" s="60" t="s">
        <v>455</v>
      </c>
      <c r="Y9" s="9" t="s">
        <v>28</v>
      </c>
      <c r="Z9" s="9" t="s">
        <v>28</v>
      </c>
      <c r="AA9" s="9" t="s">
        <v>28</v>
      </c>
    </row>
    <row r="10" spans="1:27" s="139" customFormat="1" ht="27" customHeight="1">
      <c r="A10" s="9">
        <v>4</v>
      </c>
      <c r="B10" s="7" t="s">
        <v>464</v>
      </c>
      <c r="C10" s="152" t="s">
        <v>465</v>
      </c>
      <c r="D10" s="44">
        <v>9814</v>
      </c>
      <c r="E10" s="44" t="s">
        <v>466</v>
      </c>
      <c r="F10" s="37" t="s">
        <v>467</v>
      </c>
      <c r="G10" s="9" t="s">
        <v>28</v>
      </c>
      <c r="H10" s="9" t="s">
        <v>28</v>
      </c>
      <c r="I10" s="9" t="s">
        <v>28</v>
      </c>
      <c r="J10" s="66">
        <v>1973</v>
      </c>
      <c r="K10" s="153">
        <v>26911</v>
      </c>
      <c r="L10" s="9" t="s">
        <v>28</v>
      </c>
      <c r="M10" s="9" t="s">
        <v>468</v>
      </c>
      <c r="N10" s="66">
        <v>6440</v>
      </c>
      <c r="O10" s="9">
        <v>4</v>
      </c>
      <c r="P10" s="9">
        <v>6440</v>
      </c>
      <c r="Q10" s="9" t="s">
        <v>21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60" t="s">
        <v>454</v>
      </c>
      <c r="X10" s="60" t="s">
        <v>455</v>
      </c>
      <c r="Y10" s="9" t="s">
        <v>28</v>
      </c>
      <c r="Z10" s="9" t="s">
        <v>28</v>
      </c>
      <c r="AA10" s="9" t="s">
        <v>28</v>
      </c>
    </row>
    <row r="11" spans="1:27" s="139" customFormat="1" ht="27" customHeight="1">
      <c r="A11" s="9">
        <v>5</v>
      </c>
      <c r="B11" s="9" t="s">
        <v>469</v>
      </c>
      <c r="C11" s="12" t="s">
        <v>470</v>
      </c>
      <c r="D11" s="44" t="s">
        <v>471</v>
      </c>
      <c r="E11" s="44" t="s">
        <v>472</v>
      </c>
      <c r="F11" s="66" t="s">
        <v>473</v>
      </c>
      <c r="G11" s="9" t="s">
        <v>28</v>
      </c>
      <c r="H11" s="9" t="s">
        <v>28</v>
      </c>
      <c r="I11" s="66">
        <v>2417</v>
      </c>
      <c r="J11" s="66">
        <v>1997</v>
      </c>
      <c r="K11" s="153">
        <v>35440</v>
      </c>
      <c r="L11" s="9" t="s">
        <v>28</v>
      </c>
      <c r="M11" s="9">
        <v>9</v>
      </c>
      <c r="N11" s="66">
        <v>2900</v>
      </c>
      <c r="O11" s="9">
        <v>5</v>
      </c>
      <c r="P11" s="9">
        <v>2900</v>
      </c>
      <c r="Q11" s="9" t="s">
        <v>21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60" t="s">
        <v>454</v>
      </c>
      <c r="X11" s="60" t="s">
        <v>455</v>
      </c>
      <c r="Y11" s="9" t="s">
        <v>28</v>
      </c>
      <c r="Z11" s="9" t="s">
        <v>28</v>
      </c>
      <c r="AA11" s="9" t="s">
        <v>28</v>
      </c>
    </row>
    <row r="12" spans="1:27" s="139" customFormat="1" ht="27" customHeight="1">
      <c r="A12" s="9">
        <v>6</v>
      </c>
      <c r="B12" s="71" t="s">
        <v>450</v>
      </c>
      <c r="C12" s="154" t="s">
        <v>474</v>
      </c>
      <c r="D12" s="71">
        <v>6827</v>
      </c>
      <c r="E12" s="44" t="s">
        <v>475</v>
      </c>
      <c r="F12" s="37" t="s">
        <v>476</v>
      </c>
      <c r="G12" s="9" t="s">
        <v>28</v>
      </c>
      <c r="H12" s="9" t="s">
        <v>28</v>
      </c>
      <c r="I12" s="66">
        <v>6842</v>
      </c>
      <c r="J12" s="66">
        <v>1980</v>
      </c>
      <c r="K12" s="153">
        <v>29628</v>
      </c>
      <c r="L12" s="9" t="s">
        <v>28</v>
      </c>
      <c r="M12" s="9">
        <v>6</v>
      </c>
      <c r="N12" s="66">
        <v>10700</v>
      </c>
      <c r="O12" s="9">
        <v>6</v>
      </c>
      <c r="P12" s="9">
        <v>10700</v>
      </c>
      <c r="Q12" s="9" t="s">
        <v>21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60" t="s">
        <v>454</v>
      </c>
      <c r="X12" s="60" t="s">
        <v>455</v>
      </c>
      <c r="Y12" s="9" t="s">
        <v>28</v>
      </c>
      <c r="Z12" s="9" t="s">
        <v>28</v>
      </c>
      <c r="AA12" s="9" t="s">
        <v>28</v>
      </c>
    </row>
    <row r="13" spans="1:27" s="139" customFormat="1" ht="27" customHeight="1">
      <c r="A13" s="9">
        <v>7</v>
      </c>
      <c r="B13" s="71" t="s">
        <v>477</v>
      </c>
      <c r="C13" s="154" t="s">
        <v>478</v>
      </c>
      <c r="D13" s="71" t="s">
        <v>479</v>
      </c>
      <c r="E13" s="44" t="s">
        <v>480</v>
      </c>
      <c r="F13" s="66" t="s">
        <v>481</v>
      </c>
      <c r="G13" s="9" t="s">
        <v>28</v>
      </c>
      <c r="H13" s="9" t="s">
        <v>28</v>
      </c>
      <c r="I13" s="9" t="s">
        <v>28</v>
      </c>
      <c r="J13" s="66">
        <v>2000</v>
      </c>
      <c r="K13" s="10" t="s">
        <v>482</v>
      </c>
      <c r="L13" s="9" t="s">
        <v>28</v>
      </c>
      <c r="M13" s="9"/>
      <c r="N13" s="66">
        <v>750</v>
      </c>
      <c r="O13" s="9">
        <v>7</v>
      </c>
      <c r="P13" s="9">
        <v>750</v>
      </c>
      <c r="Q13" s="9" t="s">
        <v>21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60" t="s">
        <v>454</v>
      </c>
      <c r="X13" s="60" t="s">
        <v>455</v>
      </c>
      <c r="Y13" s="9" t="s">
        <v>28</v>
      </c>
      <c r="Z13" s="9" t="s">
        <v>28</v>
      </c>
      <c r="AA13" s="9" t="s">
        <v>28</v>
      </c>
    </row>
    <row r="14" spans="1:27" s="139" customFormat="1" ht="27" customHeight="1">
      <c r="A14" s="9">
        <v>8</v>
      </c>
      <c r="B14" s="71" t="s">
        <v>483</v>
      </c>
      <c r="C14" s="154" t="s">
        <v>484</v>
      </c>
      <c r="D14" s="71" t="s">
        <v>485</v>
      </c>
      <c r="E14" s="44" t="s">
        <v>486</v>
      </c>
      <c r="F14" s="37" t="s">
        <v>487</v>
      </c>
      <c r="G14" s="9" t="s">
        <v>28</v>
      </c>
      <c r="H14" s="9" t="s">
        <v>28</v>
      </c>
      <c r="I14" s="66">
        <v>2461</v>
      </c>
      <c r="J14" s="66">
        <v>1999</v>
      </c>
      <c r="K14" s="10" t="s">
        <v>488</v>
      </c>
      <c r="L14" s="9" t="s">
        <v>28</v>
      </c>
      <c r="M14" s="9">
        <v>9</v>
      </c>
      <c r="N14" s="66">
        <v>2700</v>
      </c>
      <c r="O14" s="9">
        <v>8</v>
      </c>
      <c r="P14" s="9" t="s">
        <v>28</v>
      </c>
      <c r="Q14" s="9" t="s">
        <v>21</v>
      </c>
      <c r="R14" s="155">
        <v>358090</v>
      </c>
      <c r="S14" s="9" t="s">
        <v>28</v>
      </c>
      <c r="T14" s="100">
        <v>11000</v>
      </c>
      <c r="U14" s="9" t="s">
        <v>28</v>
      </c>
      <c r="V14" s="9" t="s">
        <v>28</v>
      </c>
      <c r="W14" s="156" t="s">
        <v>489</v>
      </c>
      <c r="X14" s="156" t="s">
        <v>490</v>
      </c>
      <c r="Y14" s="156" t="s">
        <v>489</v>
      </c>
      <c r="Z14" s="156" t="s">
        <v>490</v>
      </c>
      <c r="AA14" s="9" t="s">
        <v>28</v>
      </c>
    </row>
    <row r="15" spans="1:27" s="139" customFormat="1" ht="27" customHeight="1">
      <c r="A15" s="9">
        <v>9</v>
      </c>
      <c r="B15" s="71" t="s">
        <v>491</v>
      </c>
      <c r="C15" s="154" t="s">
        <v>492</v>
      </c>
      <c r="D15" s="71">
        <v>408535</v>
      </c>
      <c r="E15" s="44" t="s">
        <v>493</v>
      </c>
      <c r="F15" s="37" t="s">
        <v>494</v>
      </c>
      <c r="G15" s="9" t="s">
        <v>28</v>
      </c>
      <c r="H15" s="9" t="s">
        <v>28</v>
      </c>
      <c r="I15" s="66">
        <v>2140</v>
      </c>
      <c r="J15" s="66">
        <v>1984</v>
      </c>
      <c r="K15" s="153">
        <v>31013</v>
      </c>
      <c r="L15" s="9" t="s">
        <v>28</v>
      </c>
      <c r="M15" s="9">
        <v>2</v>
      </c>
      <c r="N15" s="9" t="s">
        <v>28</v>
      </c>
      <c r="O15" s="9">
        <v>9</v>
      </c>
      <c r="P15" s="9">
        <v>2270</v>
      </c>
      <c r="Q15" s="9" t="s">
        <v>21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60" t="s">
        <v>495</v>
      </c>
      <c r="X15" s="60" t="s">
        <v>496</v>
      </c>
      <c r="Y15" s="9" t="s">
        <v>28</v>
      </c>
      <c r="Z15" s="9" t="s">
        <v>28</v>
      </c>
      <c r="AA15" s="9" t="s">
        <v>28</v>
      </c>
    </row>
    <row r="16" spans="1:27" s="139" customFormat="1" ht="27" customHeight="1">
      <c r="A16" s="9">
        <v>10</v>
      </c>
      <c r="B16" s="71" t="s">
        <v>497</v>
      </c>
      <c r="C16" s="154" t="s">
        <v>498</v>
      </c>
      <c r="D16" s="71">
        <v>80861438</v>
      </c>
      <c r="E16" s="44" t="s">
        <v>499</v>
      </c>
      <c r="F16" s="66" t="s">
        <v>463</v>
      </c>
      <c r="G16" s="9" t="s">
        <v>28</v>
      </c>
      <c r="H16" s="9" t="s">
        <v>28</v>
      </c>
      <c r="I16" s="66">
        <v>4750</v>
      </c>
      <c r="J16" s="66">
        <v>2008</v>
      </c>
      <c r="K16" s="153">
        <v>39470</v>
      </c>
      <c r="L16" s="9" t="s">
        <v>28</v>
      </c>
      <c r="M16" s="9">
        <v>2</v>
      </c>
      <c r="N16" s="9" t="s">
        <v>28</v>
      </c>
      <c r="O16" s="9">
        <v>10</v>
      </c>
      <c r="P16" s="9">
        <v>7000</v>
      </c>
      <c r="Q16" s="9" t="s">
        <v>21</v>
      </c>
      <c r="R16" s="155" t="s">
        <v>500</v>
      </c>
      <c r="S16" s="9" t="s">
        <v>28</v>
      </c>
      <c r="T16" s="100">
        <v>38600</v>
      </c>
      <c r="U16" s="9" t="s">
        <v>28</v>
      </c>
      <c r="V16" s="9" t="s">
        <v>28</v>
      </c>
      <c r="W16" s="60" t="s">
        <v>501</v>
      </c>
      <c r="X16" s="60" t="s">
        <v>502</v>
      </c>
      <c r="Y16" s="60" t="s">
        <v>501</v>
      </c>
      <c r="Z16" s="60" t="s">
        <v>502</v>
      </c>
      <c r="AA16" s="9" t="s">
        <v>28</v>
      </c>
    </row>
    <row r="17" spans="1:27" s="139" customFormat="1" ht="27" customHeight="1">
      <c r="A17" s="9">
        <v>11</v>
      </c>
      <c r="B17" s="9" t="s">
        <v>503</v>
      </c>
      <c r="C17" s="9" t="s">
        <v>504</v>
      </c>
      <c r="D17" s="9" t="s">
        <v>505</v>
      </c>
      <c r="E17" s="9" t="s">
        <v>506</v>
      </c>
      <c r="F17" s="9" t="s">
        <v>507</v>
      </c>
      <c r="G17" s="9" t="s">
        <v>28</v>
      </c>
      <c r="H17" s="9" t="s">
        <v>28</v>
      </c>
      <c r="I17" s="9" t="s">
        <v>28</v>
      </c>
      <c r="J17" s="9">
        <v>2009</v>
      </c>
      <c r="K17" s="153">
        <v>40227</v>
      </c>
      <c r="L17" s="9" t="s">
        <v>28</v>
      </c>
      <c r="M17" s="9" t="s">
        <v>468</v>
      </c>
      <c r="N17" s="9" t="s">
        <v>28</v>
      </c>
      <c r="O17" s="9">
        <v>11</v>
      </c>
      <c r="P17" s="9">
        <v>11100</v>
      </c>
      <c r="Q17" s="9" t="s">
        <v>21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508</v>
      </c>
      <c r="X17" s="9" t="s">
        <v>509</v>
      </c>
      <c r="Y17" s="9" t="s">
        <v>28</v>
      </c>
      <c r="Z17" s="9" t="s">
        <v>28</v>
      </c>
      <c r="AA17" s="9" t="s">
        <v>28</v>
      </c>
    </row>
    <row r="18" spans="1:27" s="139" customFormat="1" ht="27" customHeight="1">
      <c r="A18" s="9">
        <v>12</v>
      </c>
      <c r="B18" s="71" t="s">
        <v>483</v>
      </c>
      <c r="C18" s="154" t="s">
        <v>510</v>
      </c>
      <c r="D18" s="71" t="s">
        <v>511</v>
      </c>
      <c r="E18" s="44" t="s">
        <v>512</v>
      </c>
      <c r="F18" s="66" t="s">
        <v>513</v>
      </c>
      <c r="G18" s="9" t="s">
        <v>28</v>
      </c>
      <c r="H18" s="9" t="s">
        <v>28</v>
      </c>
      <c r="I18" s="66">
        <v>2400</v>
      </c>
      <c r="J18" s="66">
        <v>1993</v>
      </c>
      <c r="K18" s="153">
        <v>34220</v>
      </c>
      <c r="L18" s="9" t="s">
        <v>28</v>
      </c>
      <c r="M18" s="9">
        <v>9</v>
      </c>
      <c r="N18" s="66">
        <v>2565</v>
      </c>
      <c r="O18" s="9">
        <v>12</v>
      </c>
      <c r="P18" s="9">
        <v>2565</v>
      </c>
      <c r="Q18" s="9" t="s">
        <v>21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60" t="s">
        <v>514</v>
      </c>
      <c r="X18" s="60" t="s">
        <v>515</v>
      </c>
      <c r="Y18" s="9" t="s">
        <v>28</v>
      </c>
      <c r="Z18" s="9" t="s">
        <v>28</v>
      </c>
      <c r="AA18" s="9" t="s">
        <v>28</v>
      </c>
    </row>
    <row r="19" spans="1:27" ht="15" customHeight="1">
      <c r="A19" s="26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</row>
    <row r="20" spans="1:27" s="139" customFormat="1" ht="27" customHeight="1">
      <c r="A20" s="9">
        <v>1</v>
      </c>
      <c r="B20" s="71" t="s">
        <v>516</v>
      </c>
      <c r="C20" s="154" t="s">
        <v>517</v>
      </c>
      <c r="D20" s="71" t="s">
        <v>518</v>
      </c>
      <c r="E20" s="44" t="s">
        <v>519</v>
      </c>
      <c r="F20" s="71" t="s">
        <v>520</v>
      </c>
      <c r="G20" s="9" t="s">
        <v>28</v>
      </c>
      <c r="H20" s="9" t="s">
        <v>28</v>
      </c>
      <c r="I20" s="71" t="s">
        <v>521</v>
      </c>
      <c r="J20" s="71">
        <v>2008</v>
      </c>
      <c r="K20" s="153">
        <v>39800</v>
      </c>
      <c r="L20" s="9" t="s">
        <v>28</v>
      </c>
      <c r="M20" s="9">
        <v>37</v>
      </c>
      <c r="N20" s="71">
        <v>10000</v>
      </c>
      <c r="O20" s="9">
        <v>1</v>
      </c>
      <c r="P20" s="9">
        <v>6635</v>
      </c>
      <c r="Q20" s="9" t="s">
        <v>21</v>
      </c>
      <c r="R20" s="157">
        <v>102000</v>
      </c>
      <c r="S20" s="9" t="s">
        <v>28</v>
      </c>
      <c r="T20" s="69">
        <v>148000</v>
      </c>
      <c r="U20" s="9" t="s">
        <v>522</v>
      </c>
      <c r="V20" s="9" t="s">
        <v>28</v>
      </c>
      <c r="W20" s="71" t="s">
        <v>523</v>
      </c>
      <c r="X20" s="71" t="s">
        <v>524</v>
      </c>
      <c r="Y20" s="71" t="s">
        <v>523</v>
      </c>
      <c r="Z20" s="71" t="s">
        <v>524</v>
      </c>
      <c r="AA20" s="9" t="s">
        <v>28</v>
      </c>
    </row>
  </sheetData>
  <mergeCells count="29">
    <mergeCell ref="A1:D1"/>
    <mergeCell ref="K1:L1"/>
    <mergeCell ref="A3:A5"/>
    <mergeCell ref="B3:B5"/>
    <mergeCell ref="C3:C5"/>
    <mergeCell ref="D3:D5"/>
    <mergeCell ref="E3:E5"/>
    <mergeCell ref="F3:F5"/>
    <mergeCell ref="G3:H4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V4"/>
    <mergeCell ref="W3:X4"/>
    <mergeCell ref="Y3:Z4"/>
    <mergeCell ref="AA3:AA5"/>
    <mergeCell ref="A6:N6"/>
    <mergeCell ref="O6:AA6"/>
    <mergeCell ref="A19:N19"/>
    <mergeCell ref="O19:AA19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77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3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2.00390625" style="3" customWidth="1"/>
    <col min="2" max="2" width="10.7109375" style="3" customWidth="1"/>
    <col min="3" max="3" width="15.28125" style="158" customWidth="1"/>
    <col min="4" max="4" width="44.421875" style="5" customWidth="1"/>
    <col min="5" max="5" width="24.28125" style="5" customWidth="1"/>
    <col min="6" max="8" width="9.140625" style="110" customWidth="1"/>
    <col min="9" max="16384" width="9.140625" style="159" customWidth="1"/>
  </cols>
  <sheetData>
    <row r="1" spans="1:5" ht="21" customHeight="1">
      <c r="A1" s="17" t="s">
        <v>525</v>
      </c>
      <c r="B1" s="17"/>
      <c r="C1" s="17"/>
      <c r="D1" s="112"/>
      <c r="E1" s="160"/>
    </row>
    <row r="2" ht="21" customHeight="1"/>
    <row r="3" spans="1:5" ht="21" customHeight="1">
      <c r="A3" s="161" t="s">
        <v>526</v>
      </c>
      <c r="B3" s="161"/>
      <c r="C3" s="161"/>
      <c r="D3" s="161"/>
      <c r="E3" s="161"/>
    </row>
    <row r="4" ht="21" customHeight="1"/>
    <row r="5" spans="1:256" ht="21" customHeight="1">
      <c r="A5" s="162"/>
      <c r="B5" s="85" t="s">
        <v>527</v>
      </c>
      <c r="C5" s="85"/>
      <c r="D5" s="85"/>
      <c r="E5" s="8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>
      <c r="A6" s="163" t="s">
        <v>528</v>
      </c>
      <c r="B6" s="163" t="s">
        <v>529</v>
      </c>
      <c r="C6" s="163" t="s">
        <v>530</v>
      </c>
      <c r="D6" s="163" t="s">
        <v>531</v>
      </c>
      <c r="E6" s="163" t="s">
        <v>532</v>
      </c>
      <c r="F6" s="164"/>
      <c r="G6" s="164"/>
      <c r="H6" s="164"/>
      <c r="I6" s="165"/>
      <c r="J6" s="165"/>
      <c r="K6" s="165"/>
      <c r="L6" s="16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 customHeight="1">
      <c r="A7" s="166" t="s">
        <v>533</v>
      </c>
      <c r="B7" s="166"/>
      <c r="C7" s="166"/>
      <c r="D7" s="166"/>
      <c r="E7" s="166"/>
      <c r="F7" s="167"/>
      <c r="G7" s="167"/>
      <c r="H7" s="167"/>
      <c r="I7" s="168"/>
      <c r="J7" s="168"/>
      <c r="K7" s="168"/>
      <c r="L7" s="169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>
      <c r="A8" s="170" t="s">
        <v>534</v>
      </c>
      <c r="B8" s="171">
        <v>1</v>
      </c>
      <c r="C8" s="35">
        <v>3377.24</v>
      </c>
      <c r="D8" s="7" t="s">
        <v>535</v>
      </c>
      <c r="E8" s="7" t="s">
        <v>536</v>
      </c>
      <c r="F8" s="172"/>
      <c r="G8" s="172"/>
      <c r="H8" s="173"/>
      <c r="I8" s="169"/>
      <c r="J8" s="169"/>
      <c r="K8" s="169"/>
      <c r="L8" s="16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 s="166" t="s">
        <v>537</v>
      </c>
      <c r="B9" s="166"/>
      <c r="C9" s="166"/>
      <c r="D9" s="166"/>
      <c r="E9" s="166"/>
      <c r="F9" s="167"/>
      <c r="G9" s="167"/>
      <c r="H9" s="167"/>
      <c r="I9" s="169"/>
      <c r="J9" s="169"/>
      <c r="K9" s="169"/>
      <c r="L9" s="16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70" t="s">
        <v>538</v>
      </c>
      <c r="B10" s="171">
        <v>0</v>
      </c>
      <c r="C10" s="35" t="s">
        <v>28</v>
      </c>
      <c r="D10" s="171" t="s">
        <v>28</v>
      </c>
      <c r="E10" s="171" t="s">
        <v>28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 customHeight="1">
      <c r="A11" s="174" t="s">
        <v>539</v>
      </c>
      <c r="B11" s="174"/>
      <c r="C11" s="175">
        <f>SUM(C8:C8,C10)</f>
        <v>3377.24</v>
      </c>
      <c r="D11" s="174"/>
      <c r="E11" s="17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5"/>
      <c r="B12" s="5"/>
      <c r="C12" s="176"/>
      <c r="F12" s="57"/>
      <c r="G12" s="57"/>
      <c r="H12" s="5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 s="162"/>
      <c r="B13" s="85" t="s">
        <v>540</v>
      </c>
      <c r="C13" s="85"/>
      <c r="D13" s="85"/>
      <c r="E13" s="8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163" t="s">
        <v>528</v>
      </c>
      <c r="B14" s="163" t="s">
        <v>529</v>
      </c>
      <c r="C14" s="163" t="s">
        <v>530</v>
      </c>
      <c r="D14" s="163" t="s">
        <v>531</v>
      </c>
      <c r="E14" s="163" t="s">
        <v>532</v>
      </c>
      <c r="F14" s="164"/>
      <c r="G14" s="164"/>
      <c r="H14" s="164"/>
      <c r="I14" s="165"/>
      <c r="J14" s="165"/>
      <c r="K14" s="165"/>
      <c r="L14" s="16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>
      <c r="A15" s="166" t="s">
        <v>533</v>
      </c>
      <c r="B15" s="166"/>
      <c r="C15" s="166"/>
      <c r="D15" s="166"/>
      <c r="E15" s="166"/>
      <c r="F15" s="167"/>
      <c r="G15" s="167"/>
      <c r="H15" s="167"/>
      <c r="I15" s="168"/>
      <c r="J15" s="168"/>
      <c r="K15" s="168"/>
      <c r="L15" s="169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9" customHeight="1">
      <c r="A16" s="177" t="s">
        <v>541</v>
      </c>
      <c r="B16" s="171">
        <v>2</v>
      </c>
      <c r="C16" s="35">
        <v>2826.54</v>
      </c>
      <c r="D16" s="7" t="s">
        <v>542</v>
      </c>
      <c r="E16" s="7" t="s">
        <v>52</v>
      </c>
      <c r="F16" s="164"/>
      <c r="G16" s="164"/>
      <c r="H16" s="164"/>
      <c r="I16" s="165"/>
      <c r="J16" s="165"/>
      <c r="K16" s="165"/>
      <c r="L16" s="16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 s="177"/>
      <c r="B17" s="171"/>
      <c r="C17" s="35">
        <v>1805.9</v>
      </c>
      <c r="D17" s="7" t="s">
        <v>543</v>
      </c>
      <c r="E17" s="7"/>
      <c r="F17" s="164"/>
      <c r="G17" s="164"/>
      <c r="H17" s="164"/>
      <c r="I17" s="165"/>
      <c r="J17" s="165"/>
      <c r="K17" s="165"/>
      <c r="L17" s="16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 s="170" t="s">
        <v>544</v>
      </c>
      <c r="B18" s="171">
        <v>1</v>
      </c>
      <c r="C18" s="35">
        <v>2799.98</v>
      </c>
      <c r="D18" s="7" t="s">
        <v>545</v>
      </c>
      <c r="E18" s="7" t="s">
        <v>15</v>
      </c>
      <c r="F18" s="172"/>
      <c r="G18" s="172"/>
      <c r="H18" s="173"/>
      <c r="I18" s="169"/>
      <c r="J18" s="169"/>
      <c r="K18" s="169"/>
      <c r="L18" s="169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170" t="s">
        <v>534</v>
      </c>
      <c r="B19" s="171">
        <v>1</v>
      </c>
      <c r="C19" s="35">
        <v>278.88</v>
      </c>
      <c r="D19" s="7" t="s">
        <v>535</v>
      </c>
      <c r="E19" s="7" t="s">
        <v>536</v>
      </c>
      <c r="F19" s="172"/>
      <c r="G19" s="172"/>
      <c r="H19" s="173"/>
      <c r="I19" s="169"/>
      <c r="J19" s="169"/>
      <c r="K19" s="169"/>
      <c r="L19" s="16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customHeight="1">
      <c r="A20" s="170" t="s">
        <v>546</v>
      </c>
      <c r="B20" s="171">
        <v>1</v>
      </c>
      <c r="C20" s="35">
        <v>100</v>
      </c>
      <c r="D20" s="7" t="s">
        <v>547</v>
      </c>
      <c r="E20" s="7" t="s">
        <v>536</v>
      </c>
      <c r="F20" s="172"/>
      <c r="G20" s="172"/>
      <c r="H20" s="173"/>
      <c r="I20" s="169"/>
      <c r="J20" s="169"/>
      <c r="K20" s="169"/>
      <c r="L20" s="16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166" t="s">
        <v>537</v>
      </c>
      <c r="B21" s="166"/>
      <c r="C21" s="166"/>
      <c r="D21" s="166"/>
      <c r="E21" s="166"/>
      <c r="F21" s="167"/>
      <c r="G21" s="167"/>
      <c r="H21" s="167"/>
      <c r="I21" s="169"/>
      <c r="J21" s="169"/>
      <c r="K21" s="169"/>
      <c r="L21" s="169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" customHeight="1">
      <c r="A22" s="170" t="s">
        <v>538</v>
      </c>
      <c r="B22" s="171">
        <v>0</v>
      </c>
      <c r="C22" s="35">
        <v>0</v>
      </c>
      <c r="D22" s="171" t="s">
        <v>28</v>
      </c>
      <c r="E22" s="171" t="s">
        <v>28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>
      <c r="A23" s="174" t="s">
        <v>548</v>
      </c>
      <c r="B23" s="174"/>
      <c r="C23" s="175">
        <f>SUM(C16:C20,C22)</f>
        <v>7811.3</v>
      </c>
      <c r="D23" s="174"/>
      <c r="E23" s="174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ht="21" customHeight="1"/>
    <row r="25" spans="1:256" ht="21" customHeight="1">
      <c r="A25" s="162"/>
      <c r="B25" s="85" t="s">
        <v>549</v>
      </c>
      <c r="C25" s="85"/>
      <c r="D25" s="85"/>
      <c r="E25" s="8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" customHeight="1">
      <c r="A26" s="163" t="s">
        <v>528</v>
      </c>
      <c r="B26" s="163" t="s">
        <v>529</v>
      </c>
      <c r="C26" s="163" t="s">
        <v>530</v>
      </c>
      <c r="D26" s="163" t="s">
        <v>531</v>
      </c>
      <c r="E26" s="163" t="s">
        <v>532</v>
      </c>
      <c r="F26" s="164"/>
      <c r="G26" s="164"/>
      <c r="H26" s="164"/>
      <c r="I26" s="165"/>
      <c r="J26" s="165"/>
      <c r="K26" s="165"/>
      <c r="L26" s="165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166" t="s">
        <v>533</v>
      </c>
      <c r="B27" s="166"/>
      <c r="C27" s="166"/>
      <c r="D27" s="166"/>
      <c r="E27" s="166"/>
      <c r="F27" s="167"/>
      <c r="G27" s="167"/>
      <c r="H27" s="167"/>
      <c r="I27" s="168"/>
      <c r="J27" s="168"/>
      <c r="K27" s="168"/>
      <c r="L27" s="169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" customHeight="1">
      <c r="A28" s="177" t="s">
        <v>541</v>
      </c>
      <c r="B28" s="171">
        <v>2</v>
      </c>
      <c r="C28" s="178">
        <v>2393.04</v>
      </c>
      <c r="D28" s="7" t="s">
        <v>550</v>
      </c>
      <c r="E28" s="7" t="s">
        <v>52</v>
      </c>
      <c r="F28" s="164"/>
      <c r="G28" s="164"/>
      <c r="H28" s="164"/>
      <c r="I28" s="165"/>
      <c r="J28" s="165"/>
      <c r="K28" s="165"/>
      <c r="L28" s="165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0" customHeight="1">
      <c r="A29" s="177"/>
      <c r="B29" s="171"/>
      <c r="C29" s="178">
        <v>3859.9</v>
      </c>
      <c r="D29" s="7" t="s">
        <v>551</v>
      </c>
      <c r="E29" s="7" t="s">
        <v>15</v>
      </c>
      <c r="F29" s="164"/>
      <c r="G29" s="164"/>
      <c r="H29" s="164"/>
      <c r="I29" s="165"/>
      <c r="J29" s="165"/>
      <c r="K29" s="165"/>
      <c r="L29" s="165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" customHeight="1">
      <c r="A30" s="166" t="s">
        <v>537</v>
      </c>
      <c r="B30" s="166"/>
      <c r="C30" s="166"/>
      <c r="D30" s="166"/>
      <c r="E30" s="166"/>
      <c r="F30" s="167"/>
      <c r="G30" s="167"/>
      <c r="H30" s="167"/>
      <c r="I30" s="169"/>
      <c r="J30" s="169"/>
      <c r="K30" s="169"/>
      <c r="L30" s="169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0" customHeight="1">
      <c r="A31" s="170" t="s">
        <v>538</v>
      </c>
      <c r="B31" s="171">
        <v>0</v>
      </c>
      <c r="C31" s="35">
        <v>0</v>
      </c>
      <c r="D31" s="171" t="s">
        <v>28</v>
      </c>
      <c r="E31" s="171" t="s">
        <v>28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" customHeight="1">
      <c r="A32" s="174" t="s">
        <v>552</v>
      </c>
      <c r="B32" s="174"/>
      <c r="C32" s="175">
        <f>SUM(C28:C29,C31)</f>
        <v>6252.9400000000005</v>
      </c>
      <c r="D32" s="174"/>
      <c r="E32" s="174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ht="21" customHeight="1"/>
    <row r="34" spans="1:3" ht="21" customHeight="1">
      <c r="A34" s="78" t="s">
        <v>553</v>
      </c>
      <c r="B34" s="78"/>
      <c r="C34" s="179">
        <f>C11+C23+C32</f>
        <v>17441.480000000003</v>
      </c>
    </row>
  </sheetData>
  <mergeCells count="22">
    <mergeCell ref="A1:C1"/>
    <mergeCell ref="A3:E3"/>
    <mergeCell ref="B5:E5"/>
    <mergeCell ref="A7:E7"/>
    <mergeCell ref="A9:E9"/>
    <mergeCell ref="A11:B11"/>
    <mergeCell ref="D11:E11"/>
    <mergeCell ref="B13:E13"/>
    <mergeCell ref="A15:E15"/>
    <mergeCell ref="A16:A17"/>
    <mergeCell ref="B16:B17"/>
    <mergeCell ref="E16:E17"/>
    <mergeCell ref="A21:E21"/>
    <mergeCell ref="A23:B23"/>
    <mergeCell ref="D23:E23"/>
    <mergeCell ref="B25:E25"/>
    <mergeCell ref="A27:E27"/>
    <mergeCell ref="A28:A29"/>
    <mergeCell ref="B28:B29"/>
    <mergeCell ref="A30:E30"/>
    <mergeCell ref="A32:B32"/>
    <mergeCell ref="A34:B34"/>
  </mergeCells>
  <printOptions/>
  <pageMargins left="0.75" right="0.75" top="1" bottom="1" header="0.5118055555555555" footer="0.5118055555555555"/>
  <pageSetup horizontalDpi="300" verticalDpi="300" orientation="portrait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421875" style="180" customWidth="1"/>
    <col min="2" max="2" width="40.421875" style="180" customWidth="1"/>
    <col min="3" max="3" width="15.8515625" style="180" customWidth="1"/>
    <col min="4" max="4" width="25.00390625" style="180" customWidth="1"/>
    <col min="5" max="5" width="10.7109375" style="180" customWidth="1"/>
    <col min="6" max="6" width="19.7109375" style="180" customWidth="1"/>
    <col min="7" max="7" width="14.7109375" style="180" customWidth="1"/>
    <col min="8" max="8" width="24.28125" style="180" customWidth="1"/>
    <col min="9" max="9" width="17.8515625" style="180" customWidth="1"/>
    <col min="10" max="10" width="29.7109375" style="180" customWidth="1"/>
    <col min="11" max="16384" width="9.140625" style="180" customWidth="1"/>
  </cols>
  <sheetData>
    <row r="1" spans="1:9" s="5" customFormat="1" ht="21" customHeight="1">
      <c r="A1" s="17" t="s">
        <v>554</v>
      </c>
      <c r="B1" s="17"/>
      <c r="C1" s="17"/>
      <c r="D1" s="17"/>
      <c r="I1" s="18"/>
    </row>
    <row r="2" spans="2:9" s="5" customFormat="1" ht="21" customHeight="1">
      <c r="B2" s="18"/>
      <c r="I2" s="18"/>
    </row>
    <row r="3" spans="1:10" s="5" customFormat="1" ht="54.75" customHeight="1">
      <c r="A3" s="181" t="s">
        <v>1</v>
      </c>
      <c r="B3" s="182" t="s">
        <v>555</v>
      </c>
      <c r="C3" s="183" t="s">
        <v>556</v>
      </c>
      <c r="D3" s="183" t="s">
        <v>557</v>
      </c>
      <c r="E3" s="183" t="s">
        <v>317</v>
      </c>
      <c r="F3" s="183" t="s">
        <v>558</v>
      </c>
      <c r="G3" s="183" t="s">
        <v>559</v>
      </c>
      <c r="H3" s="183" t="s">
        <v>560</v>
      </c>
      <c r="I3" s="183" t="s">
        <v>561</v>
      </c>
      <c r="J3" s="183" t="s">
        <v>562</v>
      </c>
    </row>
    <row r="4" spans="1:10" s="5" customFormat="1" ht="15" customHeight="1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5" customFormat="1" ht="21" customHeight="1">
      <c r="A5" s="184">
        <v>1</v>
      </c>
      <c r="B5" s="185" t="s">
        <v>563</v>
      </c>
      <c r="C5" s="186">
        <v>68390</v>
      </c>
      <c r="D5" s="187" t="s">
        <v>564</v>
      </c>
      <c r="E5" s="188">
        <v>1999</v>
      </c>
      <c r="F5" s="189"/>
      <c r="G5" s="190">
        <v>12286.8</v>
      </c>
      <c r="H5" s="191"/>
      <c r="I5" s="192" t="s">
        <v>21</v>
      </c>
      <c r="J5" s="193" t="s">
        <v>565</v>
      </c>
    </row>
    <row r="6" spans="1:10" s="5" customFormat="1" ht="21" customHeight="1">
      <c r="A6" s="184">
        <v>2</v>
      </c>
      <c r="B6" s="185" t="s">
        <v>566</v>
      </c>
      <c r="C6" s="194"/>
      <c r="D6" s="195"/>
      <c r="E6" s="196"/>
      <c r="F6" s="197"/>
      <c r="G6" s="198">
        <v>2228.8</v>
      </c>
      <c r="H6" s="199"/>
      <c r="I6" s="200" t="s">
        <v>21</v>
      </c>
      <c r="J6" s="201" t="s">
        <v>565</v>
      </c>
    </row>
    <row r="7" spans="1:10" s="5" customFormat="1" ht="21" customHeight="1">
      <c r="A7" s="184">
        <v>3</v>
      </c>
      <c r="B7" s="185" t="s">
        <v>567</v>
      </c>
      <c r="C7" s="194"/>
      <c r="D7" s="195"/>
      <c r="E7" s="196"/>
      <c r="F7" s="197"/>
      <c r="G7" s="198">
        <v>13382.8</v>
      </c>
      <c r="H7" s="199"/>
      <c r="I7" s="200" t="s">
        <v>21</v>
      </c>
      <c r="J7" s="201" t="s">
        <v>568</v>
      </c>
    </row>
    <row r="8" spans="1:10" s="5" customFormat="1" ht="21" customHeight="1">
      <c r="A8" s="184">
        <v>4</v>
      </c>
      <c r="B8" s="185" t="s">
        <v>569</v>
      </c>
      <c r="C8" s="202"/>
      <c r="D8" s="203"/>
      <c r="E8" s="196"/>
      <c r="F8" s="197"/>
      <c r="G8" s="198">
        <v>4867.8</v>
      </c>
      <c r="H8" s="199"/>
      <c r="I8" s="200" t="s">
        <v>21</v>
      </c>
      <c r="J8" s="201" t="s">
        <v>568</v>
      </c>
    </row>
    <row r="9" spans="1:10" s="5" customFormat="1" ht="21" customHeight="1">
      <c r="A9" s="184">
        <v>5</v>
      </c>
      <c r="B9" s="185" t="s">
        <v>570</v>
      </c>
      <c r="C9" s="204"/>
      <c r="D9" s="205"/>
      <c r="E9" s="196"/>
      <c r="F9" s="197"/>
      <c r="G9" s="198">
        <v>12286.8</v>
      </c>
      <c r="H9" s="199"/>
      <c r="I9" s="200" t="s">
        <v>21</v>
      </c>
      <c r="J9" s="201" t="s">
        <v>571</v>
      </c>
    </row>
    <row r="10" spans="1:10" s="5" customFormat="1" ht="21" customHeight="1">
      <c r="A10" s="184">
        <v>6</v>
      </c>
      <c r="B10" s="185" t="s">
        <v>572</v>
      </c>
      <c r="C10" s="202"/>
      <c r="D10" s="206"/>
      <c r="E10" s="196"/>
      <c r="F10" s="197"/>
      <c r="G10" s="198">
        <v>3245.2</v>
      </c>
      <c r="H10" s="199"/>
      <c r="I10" s="200" t="s">
        <v>21</v>
      </c>
      <c r="J10" s="201" t="s">
        <v>571</v>
      </c>
    </row>
    <row r="11" spans="1:10" s="5" customFormat="1" ht="21" customHeight="1">
      <c r="A11" s="184">
        <v>7</v>
      </c>
      <c r="B11" s="185" t="s">
        <v>573</v>
      </c>
      <c r="C11" s="202"/>
      <c r="D11" s="206"/>
      <c r="E11" s="196"/>
      <c r="F11" s="197"/>
      <c r="G11" s="198">
        <v>12007.6</v>
      </c>
      <c r="H11" s="199"/>
      <c r="I11" s="200" t="s">
        <v>21</v>
      </c>
      <c r="J11" s="201" t="s">
        <v>574</v>
      </c>
    </row>
    <row r="12" spans="1:10" s="5" customFormat="1" ht="21" customHeight="1">
      <c r="A12" s="184">
        <v>8</v>
      </c>
      <c r="B12" s="185" t="s">
        <v>575</v>
      </c>
      <c r="C12" s="207"/>
      <c r="D12" s="208"/>
      <c r="E12" s="196"/>
      <c r="F12" s="197"/>
      <c r="G12" s="198">
        <v>2972.2</v>
      </c>
      <c r="H12" s="199"/>
      <c r="I12" s="200" t="s">
        <v>21</v>
      </c>
      <c r="J12" s="201" t="s">
        <v>574</v>
      </c>
    </row>
    <row r="13" spans="1:10" s="5" customFormat="1" ht="15" customHeight="1">
      <c r="A13" s="209" t="s">
        <v>255</v>
      </c>
      <c r="B13" s="209"/>
      <c r="C13" s="209"/>
      <c r="D13" s="209"/>
      <c r="E13" s="209"/>
      <c r="F13" s="209"/>
      <c r="G13" s="210">
        <f>SUM(G5:G12)</f>
        <v>63277.999999999985</v>
      </c>
      <c r="H13" s="211"/>
      <c r="I13" s="211"/>
      <c r="J13" s="211"/>
    </row>
    <row r="14" spans="1:10" s="5" customFormat="1" ht="15" customHeight="1">
      <c r="A14" s="26" t="s">
        <v>233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s="216" customFormat="1" ht="21" customHeight="1">
      <c r="A15" s="184">
        <v>1</v>
      </c>
      <c r="B15" s="185" t="s">
        <v>576</v>
      </c>
      <c r="C15" s="186" t="s">
        <v>577</v>
      </c>
      <c r="D15" s="187" t="s">
        <v>578</v>
      </c>
      <c r="E15" s="212">
        <v>2003</v>
      </c>
      <c r="F15" s="189" t="s">
        <v>579</v>
      </c>
      <c r="G15" s="213">
        <v>38000</v>
      </c>
      <c r="H15" s="189"/>
      <c r="I15" s="214" t="s">
        <v>21</v>
      </c>
      <c r="J15" s="215" t="s">
        <v>236</v>
      </c>
    </row>
    <row r="16" spans="1:10" s="216" customFormat="1" ht="21" customHeight="1">
      <c r="A16" s="217">
        <v>2</v>
      </c>
      <c r="B16" s="185" t="s">
        <v>576</v>
      </c>
      <c r="C16" s="194" t="s">
        <v>580</v>
      </c>
      <c r="D16" s="195" t="s">
        <v>578</v>
      </c>
      <c r="E16" s="212">
        <v>2003</v>
      </c>
      <c r="F16" s="197" t="s">
        <v>579</v>
      </c>
      <c r="G16" s="218">
        <v>38000</v>
      </c>
      <c r="H16" s="197"/>
      <c r="I16" s="219" t="s">
        <v>21</v>
      </c>
      <c r="J16" s="220" t="s">
        <v>236</v>
      </c>
    </row>
    <row r="17" spans="1:10" s="216" customFormat="1" ht="21" customHeight="1">
      <c r="A17" s="217">
        <v>3</v>
      </c>
      <c r="B17" s="221" t="s">
        <v>581</v>
      </c>
      <c r="C17" s="222">
        <v>91081</v>
      </c>
      <c r="D17" s="223" t="s">
        <v>582</v>
      </c>
      <c r="E17" s="212">
        <v>2009</v>
      </c>
      <c r="F17" s="197" t="s">
        <v>583</v>
      </c>
      <c r="G17" s="218">
        <v>75000</v>
      </c>
      <c r="H17" s="197"/>
      <c r="I17" s="219" t="s">
        <v>21</v>
      </c>
      <c r="J17" s="220" t="s">
        <v>236</v>
      </c>
    </row>
    <row r="18" spans="1:10" s="216" customFormat="1" ht="21" customHeight="1">
      <c r="A18" s="217">
        <v>4</v>
      </c>
      <c r="B18" s="185" t="s">
        <v>581</v>
      </c>
      <c r="C18" s="202">
        <v>44</v>
      </c>
      <c r="D18" s="203" t="s">
        <v>584</v>
      </c>
      <c r="E18" s="212">
        <v>2003</v>
      </c>
      <c r="F18" s="197" t="s">
        <v>583</v>
      </c>
      <c r="G18" s="218">
        <v>8000</v>
      </c>
      <c r="H18" s="197"/>
      <c r="I18" s="219" t="s">
        <v>21</v>
      </c>
      <c r="J18" s="220" t="s">
        <v>236</v>
      </c>
    </row>
    <row r="19" spans="1:10" s="216" customFormat="1" ht="21" customHeight="1">
      <c r="A19" s="217">
        <v>5</v>
      </c>
      <c r="B19" s="185" t="s">
        <v>581</v>
      </c>
      <c r="C19" s="204">
        <v>4282</v>
      </c>
      <c r="D19" s="205" t="s">
        <v>584</v>
      </c>
      <c r="E19" s="212">
        <v>2004</v>
      </c>
      <c r="F19" s="197" t="s">
        <v>583</v>
      </c>
      <c r="G19" s="218">
        <v>8000</v>
      </c>
      <c r="H19" s="197"/>
      <c r="I19" s="219" t="s">
        <v>21</v>
      </c>
      <c r="J19" s="220" t="s">
        <v>236</v>
      </c>
    </row>
    <row r="20" spans="1:10" s="216" customFormat="1" ht="21" customHeight="1">
      <c r="A20" s="217">
        <v>6</v>
      </c>
      <c r="B20" s="185" t="s">
        <v>581</v>
      </c>
      <c r="C20" s="202">
        <v>23</v>
      </c>
      <c r="D20" s="206" t="s">
        <v>585</v>
      </c>
      <c r="E20" s="212">
        <v>2003</v>
      </c>
      <c r="F20" s="197" t="s">
        <v>583</v>
      </c>
      <c r="G20" s="218">
        <v>45000</v>
      </c>
      <c r="H20" s="197"/>
      <c r="I20" s="219" t="s">
        <v>21</v>
      </c>
      <c r="J20" s="220" t="s">
        <v>236</v>
      </c>
    </row>
    <row r="21" spans="1:10" s="5" customFormat="1" ht="15" customHeight="1">
      <c r="A21" s="209" t="s">
        <v>255</v>
      </c>
      <c r="B21" s="209"/>
      <c r="C21" s="209"/>
      <c r="D21" s="209"/>
      <c r="E21" s="209"/>
      <c r="F21" s="209"/>
      <c r="G21" s="210">
        <f>SUM(G15:G20)</f>
        <v>212000</v>
      </c>
      <c r="H21" s="211"/>
      <c r="I21" s="211"/>
      <c r="J21" s="211"/>
    </row>
    <row r="22" ht="21" customHeight="1"/>
    <row r="23" spans="6:7" ht="21" customHeight="1">
      <c r="F23" s="224" t="s">
        <v>586</v>
      </c>
      <c r="G23" s="225">
        <f>G13+G21</f>
        <v>275278</v>
      </c>
    </row>
  </sheetData>
  <mergeCells count="7">
    <mergeCell ref="A1:D1"/>
    <mergeCell ref="A4:J4"/>
    <mergeCell ref="A13:F13"/>
    <mergeCell ref="H13:J13"/>
    <mergeCell ref="A14:J14"/>
    <mergeCell ref="A21:F21"/>
    <mergeCell ref="H21:J21"/>
  </mergeCells>
  <printOptions/>
  <pageMargins left="0.7" right="0.7" top="0.75" bottom="0.75" header="0.5118055555555555" footer="0.5118055555555555"/>
  <pageSetup horizontalDpi="300" verticalDpi="3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140625" style="3" customWidth="1"/>
    <col min="2" max="2" width="53.28125" style="5" customWidth="1"/>
    <col min="3" max="3" width="37.57421875" style="5" customWidth="1"/>
  </cols>
  <sheetData>
    <row r="1" spans="1:3" ht="40.5" customHeight="1">
      <c r="A1" s="17" t="s">
        <v>587</v>
      </c>
      <c r="B1" s="17"/>
      <c r="C1" s="17"/>
    </row>
    <row r="2" ht="21" customHeight="1">
      <c r="B2" s="18"/>
    </row>
    <row r="3" spans="1:3" ht="30.75" customHeight="1">
      <c r="A3" s="6" t="s">
        <v>1</v>
      </c>
      <c r="B3" s="6" t="s">
        <v>588</v>
      </c>
      <c r="C3" s="6" t="s">
        <v>589</v>
      </c>
    </row>
    <row r="4" spans="1:3" ht="15" customHeight="1">
      <c r="A4" s="26" t="s">
        <v>590</v>
      </c>
      <c r="B4" s="26"/>
      <c r="C4" s="26"/>
    </row>
    <row r="5" spans="1:3" ht="21" customHeight="1">
      <c r="A5" s="7">
        <v>1</v>
      </c>
      <c r="B5" s="14" t="s">
        <v>591</v>
      </c>
      <c r="C5" s="7"/>
    </row>
    <row r="6" spans="1:3" ht="15" customHeight="1">
      <c r="A6" s="26" t="s">
        <v>29</v>
      </c>
      <c r="B6" s="26"/>
      <c r="C6" s="26"/>
    </row>
    <row r="7" spans="1:3" ht="21" customHeight="1">
      <c r="A7" s="7">
        <v>1</v>
      </c>
      <c r="B7" s="14" t="s">
        <v>592</v>
      </c>
      <c r="C7" s="7"/>
    </row>
  </sheetData>
  <mergeCells count="3">
    <mergeCell ref="A1:C1"/>
    <mergeCell ref="A4:C4"/>
    <mergeCell ref="A6:C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Maximus Broker</cp:lastModifiedBy>
  <cp:lastPrinted>2013-11-06T08:27:04Z</cp:lastPrinted>
  <dcterms:created xsi:type="dcterms:W3CDTF">2004-04-21T13:58:08Z</dcterms:created>
  <dcterms:modified xsi:type="dcterms:W3CDTF">2013-11-21T09:38:39Z</dcterms:modified>
  <cp:category/>
  <cp:version/>
  <cp:contentType/>
  <cp:contentStatus/>
</cp:coreProperties>
</file>